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64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Sheet1!$A:$H,Sheet1!$1:$2</definedName>
    <definedName name="QB_COLUMN_76200" localSheetId="1" hidden="1">Sheet1!$I$2</definedName>
    <definedName name="QB_DATA_0" localSheetId="1" hidden="1">Sheet1!$7:$7,Sheet1!$10:$10,Sheet1!$11:$11,Sheet1!$12:$12,Sheet1!$15:$15,Sheet1!$16:$16,Sheet1!$17:$17,Sheet1!$18:$18,Sheet1!$19:$19,Sheet1!$20:$20,Sheet1!$21:$21,Sheet1!$22:$22,Sheet1!$23:$23,Sheet1!$26:$26,Sheet1!$27:$27,Sheet1!$28:$28</definedName>
    <definedName name="QB_DATA_1" localSheetId="1" hidden="1">Sheet1!$35:$35,Sheet1!$39:$39,Sheet1!$40:$40,Sheet1!$41:$41,Sheet1!$42:$42,Sheet1!$43:$43,Sheet1!$44:$44,Sheet1!$45:$45,Sheet1!$47:$47,Sheet1!$48:$48,Sheet1!$53:$53,Sheet1!$54:$54,Sheet1!$55:$55,Sheet1!$58:$58,Sheet1!$59:$59,Sheet1!$60:$60</definedName>
    <definedName name="QB_DATA_2" localSheetId="1" hidden="1">Sheet1!$63:$63,Sheet1!$64:$64,Sheet1!$65:$65,Sheet1!$66:$66,Sheet1!$67:$67,Sheet1!$68:$68,Sheet1!$71:$71,Sheet1!$74:$74,Sheet1!$75:$75,Sheet1!$76:$76,Sheet1!$77:$77,Sheet1!$80:$80,Sheet1!$81:$81,Sheet1!$87:$87</definedName>
    <definedName name="QB_FORMULA_0" localSheetId="1" hidden="1">Sheet1!$I$8,Sheet1!$I$13,Sheet1!$I$24,Sheet1!$I$29,Sheet1!$I$30,Sheet1!$I$31,Sheet1!$I$32,Sheet1!$I$36,Sheet1!$I$49,Sheet1!$I$50,Sheet1!$I$51,Sheet1!$I$56,Sheet1!$I$61,Sheet1!$I$69,Sheet1!$I$72,Sheet1!$I$78</definedName>
    <definedName name="QB_FORMULA_1" localSheetId="1" hidden="1">Sheet1!$I$82,Sheet1!$I$83,Sheet1!$I$84,Sheet1!$I$88,Sheet1!$I$89,Sheet1!$I$90</definedName>
    <definedName name="QB_ROW_101260" localSheetId="1" hidden="1">Sheet1!$G$23</definedName>
    <definedName name="QB_ROW_102250" localSheetId="1" hidden="1">Sheet1!$F$74</definedName>
    <definedName name="QB_ROW_103250" localSheetId="1" hidden="1">Sheet1!$F$75</definedName>
    <definedName name="QB_ROW_104250" localSheetId="1" hidden="1">Sheet1!$F$76</definedName>
    <definedName name="QB_ROW_105040" localSheetId="1" hidden="1">Sheet1!$E$37</definedName>
    <definedName name="QB_ROW_105340" localSheetId="1" hidden="1">Sheet1!$E$51</definedName>
    <definedName name="QB_ROW_106050" localSheetId="1" hidden="1">Sheet1!$F$38</definedName>
    <definedName name="QB_ROW_106350" localSheetId="1" hidden="1">Sheet1!$F$50</definedName>
    <definedName name="QB_ROW_109260" localSheetId="1" hidden="1">Sheet1!$G$41</definedName>
    <definedName name="QB_ROW_110260" localSheetId="1" hidden="1">Sheet1!$G$42</definedName>
    <definedName name="QB_ROW_111260" localSheetId="1" hidden="1">Sheet1!$G$43</definedName>
    <definedName name="QB_ROW_112260" localSheetId="1" hidden="1">Sheet1!$G$44</definedName>
    <definedName name="QB_ROW_116250" localSheetId="1" hidden="1">Sheet1!$F$68</definedName>
    <definedName name="QB_ROW_118260" localSheetId="1" hidden="1">Sheet1!$G$28</definedName>
    <definedName name="QB_ROW_120260" localSheetId="1" hidden="1">Sheet1!$G$45</definedName>
    <definedName name="QB_ROW_121060" localSheetId="1" hidden="1">Sheet1!$G$46</definedName>
    <definedName name="QB_ROW_121270" localSheetId="1" hidden="1">Sheet1!$H$48</definedName>
    <definedName name="QB_ROW_121360" localSheetId="1" hidden="1">Sheet1!$G$49</definedName>
    <definedName name="QB_ROW_122230" localSheetId="1" hidden="1">Sheet1!$D$87</definedName>
    <definedName name="QB_ROW_123250" localSheetId="1" hidden="1">Sheet1!$F$77</definedName>
    <definedName name="QB_ROW_124260" localSheetId="1" hidden="1">Sheet1!$G$21</definedName>
    <definedName name="QB_ROW_125260" localSheetId="1" hidden="1">Sheet1!$G$22</definedName>
    <definedName name="QB_ROW_127260" localSheetId="1" hidden="1">Sheet1!$G$39</definedName>
    <definedName name="QB_ROW_13050" localSheetId="1" hidden="1">Sheet1!$F$14</definedName>
    <definedName name="QB_ROW_13350" localSheetId="1" hidden="1">Sheet1!$F$24</definedName>
    <definedName name="QB_ROW_136270" localSheetId="1" hidden="1">Sheet1!$H$47</definedName>
    <definedName name="QB_ROW_138260" localSheetId="1" hidden="1">Sheet1!$G$17</definedName>
    <definedName name="QB_ROW_139260" localSheetId="1" hidden="1">Sheet1!$G$40</definedName>
    <definedName name="QB_ROW_14260" localSheetId="1" hidden="1">Sheet1!$G$19</definedName>
    <definedName name="QB_ROW_15050" localSheetId="1" hidden="1">Sheet1!$F$9</definedName>
    <definedName name="QB_ROW_15350" localSheetId="1" hidden="1">Sheet1!$F$13</definedName>
    <definedName name="QB_ROW_16260" localSheetId="1" hidden="1">Sheet1!$G$10</definedName>
    <definedName name="QB_ROW_17050" localSheetId="1" hidden="1">Sheet1!$F$6</definedName>
    <definedName name="QB_ROW_17350" localSheetId="1" hidden="1">Sheet1!$F$8</definedName>
    <definedName name="QB_ROW_18260" localSheetId="1" hidden="1">Sheet1!$G$7</definedName>
    <definedName name="QB_ROW_18301" localSheetId="1" hidden="1">Sheet1!$A$90</definedName>
    <definedName name="QB_ROW_19011" localSheetId="1" hidden="1">Sheet1!$B$3</definedName>
    <definedName name="QB_ROW_19050" localSheetId="1" hidden="1">Sheet1!$F$25</definedName>
    <definedName name="QB_ROW_19311" localSheetId="1" hidden="1">Sheet1!$B$84</definedName>
    <definedName name="QB_ROW_19350" localSheetId="1" hidden="1">Sheet1!$F$29</definedName>
    <definedName name="QB_ROW_20031" localSheetId="1" hidden="1">Sheet1!$D$4</definedName>
    <definedName name="QB_ROW_20260" localSheetId="1" hidden="1">Sheet1!$G$26</definedName>
    <definedName name="QB_ROW_20331" localSheetId="1" hidden="1">Sheet1!$D$31</definedName>
    <definedName name="QB_ROW_21031" localSheetId="1" hidden="1">Sheet1!$D$33</definedName>
    <definedName name="QB_ROW_21260" localSheetId="1" hidden="1">Sheet1!$G$27</definedName>
    <definedName name="QB_ROW_21331" localSheetId="1" hidden="1">Sheet1!$D$83</definedName>
    <definedName name="QB_ROW_22011" localSheetId="1" hidden="1">Sheet1!$B$85</definedName>
    <definedName name="QB_ROW_22040" localSheetId="1" hidden="1">Sheet1!$E$34</definedName>
    <definedName name="QB_ROW_22311" localSheetId="1" hidden="1">Sheet1!$B$89</definedName>
    <definedName name="QB_ROW_22340" localSheetId="1" hidden="1">Sheet1!$E$36</definedName>
    <definedName name="QB_ROW_23021" localSheetId="1" hidden="1">Sheet1!$C$86</definedName>
    <definedName name="QB_ROW_23250" localSheetId="1" hidden="1">Sheet1!$F$35</definedName>
    <definedName name="QB_ROW_23321" localSheetId="1" hidden="1">Sheet1!$C$88</definedName>
    <definedName name="QB_ROW_24040" localSheetId="1" hidden="1">Sheet1!$E$52</definedName>
    <definedName name="QB_ROW_24340" localSheetId="1" hidden="1">Sheet1!$E$56</definedName>
    <definedName name="QB_ROW_25250" localSheetId="1" hidden="1">Sheet1!$F$53</definedName>
    <definedName name="QB_ROW_26250" localSheetId="1" hidden="1">Sheet1!$F$54</definedName>
    <definedName name="QB_ROW_27250" localSheetId="1" hidden="1">Sheet1!$F$55</definedName>
    <definedName name="QB_ROW_28040" localSheetId="1" hidden="1">Sheet1!$E$57</definedName>
    <definedName name="QB_ROW_28340" localSheetId="1" hidden="1">Sheet1!$E$61</definedName>
    <definedName name="QB_ROW_31250" localSheetId="1" hidden="1">Sheet1!$F$58</definedName>
    <definedName name="QB_ROW_32250" localSheetId="1" hidden="1">Sheet1!$F$59</definedName>
    <definedName name="QB_ROW_33250" localSheetId="1" hidden="1">Sheet1!$F$60</definedName>
    <definedName name="QB_ROW_34040" localSheetId="1" hidden="1">Sheet1!$E$62</definedName>
    <definedName name="QB_ROW_34340" localSheetId="1" hidden="1">Sheet1!$E$69</definedName>
    <definedName name="QB_ROW_35250" localSheetId="1" hidden="1">Sheet1!$F$63</definedName>
    <definedName name="QB_ROW_36250" localSheetId="1" hidden="1">Sheet1!$F$64</definedName>
    <definedName name="QB_ROW_37250" localSheetId="1" hidden="1">Sheet1!$F$65</definedName>
    <definedName name="QB_ROW_38250" localSheetId="1" hidden="1">Sheet1!$F$66</definedName>
    <definedName name="QB_ROW_39250" localSheetId="1" hidden="1">Sheet1!$F$67</definedName>
    <definedName name="QB_ROW_40040" localSheetId="1" hidden="1">Sheet1!$E$70</definedName>
    <definedName name="QB_ROW_40340" localSheetId="1" hidden="1">Sheet1!$E$72</definedName>
    <definedName name="QB_ROW_41250" localSheetId="1" hidden="1">Sheet1!$F$71</definedName>
    <definedName name="QB_ROW_43040" localSheetId="1" hidden="1">Sheet1!$E$79</definedName>
    <definedName name="QB_ROW_43340" localSheetId="1" hidden="1">Sheet1!$E$82</definedName>
    <definedName name="QB_ROW_44250" localSheetId="1" hidden="1">Sheet1!$F$80</definedName>
    <definedName name="QB_ROW_45250" localSheetId="1" hidden="1">Sheet1!$F$81</definedName>
    <definedName name="QB_ROW_50040" localSheetId="1" hidden="1">Sheet1!$E$73</definedName>
    <definedName name="QB_ROW_50340" localSheetId="1" hidden="1">Sheet1!$E$78</definedName>
    <definedName name="QB_ROW_86321" localSheetId="1" hidden="1">Sheet1!$C$32</definedName>
    <definedName name="QB_ROW_89040" localSheetId="1" hidden="1">Sheet1!$E$5</definedName>
    <definedName name="QB_ROW_89340" localSheetId="1" hidden="1">Sheet1!$E$30</definedName>
    <definedName name="QB_ROW_90260" localSheetId="1" hidden="1">Sheet1!$G$11</definedName>
    <definedName name="QB_ROW_93260" localSheetId="1" hidden="1">Sheet1!$G$15</definedName>
    <definedName name="QB_ROW_95260" localSheetId="1" hidden="1">Sheet1!$G$16</definedName>
    <definedName name="QB_ROW_96260" localSheetId="1" hidden="1">Sheet1!$G$18</definedName>
    <definedName name="QB_ROW_97260" localSheetId="1" hidden="1">Sheet1!$G$12</definedName>
    <definedName name="QB_ROW_98260" localSheetId="1" hidden="1">Sheet1!$G$20</definedName>
    <definedName name="QBCANSUPPORTUPDATE" localSheetId="1">TRUE</definedName>
    <definedName name="QBCOMPANYFILENAME" localSheetId="1">"C:\Users\Public\Documents\Intuit\QuickBooks\Company Files\Cultural Council of Greater Jacksonville, Inc..qbw"</definedName>
    <definedName name="QBENDDATE" localSheetId="1">20200930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"9809ba5da31046c699dbf09bee4ff028"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8</definedName>
    <definedName name="QBSTARTDATE" localSheetId="1">20191001</definedName>
  </definedNames>
  <calcPr calcId="145621"/>
</workbook>
</file>

<file path=xl/calcChain.xml><?xml version="1.0" encoding="utf-8"?>
<calcChain xmlns="http://schemas.openxmlformats.org/spreadsheetml/2006/main">
  <c r="I90" i="1" l="1"/>
  <c r="I89" i="1"/>
  <c r="I88" i="1"/>
  <c r="I84" i="1"/>
  <c r="I83" i="1"/>
  <c r="I82" i="1"/>
  <c r="I78" i="1"/>
  <c r="I72" i="1"/>
  <c r="I69" i="1"/>
  <c r="I61" i="1"/>
  <c r="I56" i="1"/>
  <c r="I51" i="1"/>
  <c r="I50" i="1"/>
  <c r="I49" i="1"/>
  <c r="I36" i="1"/>
  <c r="I32" i="1"/>
  <c r="I31" i="1"/>
  <c r="I30" i="1"/>
  <c r="I29" i="1"/>
  <c r="I24" i="1"/>
  <c r="I13" i="1"/>
  <c r="I8" i="1"/>
</calcChain>
</file>

<file path=xl/sharedStrings.xml><?xml version="1.0" encoding="utf-8"?>
<sst xmlns="http://schemas.openxmlformats.org/spreadsheetml/2006/main" count="89" uniqueCount="89">
  <si>
    <t>Oct '19 - Sep 20</t>
  </si>
  <si>
    <t>Ordinary Income/Expense</t>
  </si>
  <si>
    <t>Income</t>
  </si>
  <si>
    <t>40000 · Income</t>
  </si>
  <si>
    <t>42000 · State</t>
  </si>
  <si>
    <t>42010 · DCA</t>
  </si>
  <si>
    <t>Total 42000 · State</t>
  </si>
  <si>
    <t>43000 · City</t>
  </si>
  <si>
    <t>43010 · COJ - CCGJ Administrative</t>
  </si>
  <si>
    <t>43020 · COJ - APP Salary</t>
  </si>
  <si>
    <t>43030 · COJ - CSGP Regrant</t>
  </si>
  <si>
    <t>Total 43000 · City</t>
  </si>
  <si>
    <t>44000 · Programs</t>
  </si>
  <si>
    <t>44010 · Entreprenuierial Program</t>
  </si>
  <si>
    <t>44020 · Public Art</t>
  </si>
  <si>
    <t>44025 · Public Art RESERVE</t>
  </si>
  <si>
    <t>44030 · Every Single Artist Lounge</t>
  </si>
  <si>
    <t>44040 · CS Internship/Youth</t>
  </si>
  <si>
    <t>44050 · Lecture Series (License Plate)</t>
  </si>
  <si>
    <t>44060 · Coporate (Artist Residency)</t>
  </si>
  <si>
    <t>44070 · State of the Art</t>
  </si>
  <si>
    <t>44080 · Arts Awards</t>
  </si>
  <si>
    <t>Total 44000 · Programs</t>
  </si>
  <si>
    <t>45000 · Contributions - General</t>
  </si>
  <si>
    <t>45010 · Cash - Individual Donors</t>
  </si>
  <si>
    <t>45020 · Board Dues</t>
  </si>
  <si>
    <t>45050 · Misc Events/Fundraising</t>
  </si>
  <si>
    <t>Total 45000 · Contributions - General</t>
  </si>
  <si>
    <t>Total 40000 · Income</t>
  </si>
  <si>
    <t>Total Income</t>
  </si>
  <si>
    <t>Gross Profit</t>
  </si>
  <si>
    <t>Expense</t>
  </si>
  <si>
    <t>60900 · Board of Directors Expenses</t>
  </si>
  <si>
    <t>60920 · Board Expenses</t>
  </si>
  <si>
    <t>Total 60900 · Board of Directors Expenses</t>
  </si>
  <si>
    <t>61000 · Program Expenses</t>
  </si>
  <si>
    <t>61100 · Program Expenses</t>
  </si>
  <si>
    <t>61115 · Public Art</t>
  </si>
  <si>
    <t>61120 · Public Art RESERVE</t>
  </si>
  <si>
    <t>61130 · Cultural Service Internship</t>
  </si>
  <si>
    <t>61140 · Cultural Service Grant Program</t>
  </si>
  <si>
    <t>61150 · Entrepreneurial Resources</t>
  </si>
  <si>
    <t>61160 · Lecture Series (License Plate)</t>
  </si>
  <si>
    <t>61190 · Every Single Artist Lounge</t>
  </si>
  <si>
    <t>61500 · Program/Fundraising Expenses</t>
  </si>
  <si>
    <t>61505 · Resource Development Meetings</t>
  </si>
  <si>
    <t>61500 · Program/Fundraising Expenses - Other</t>
  </si>
  <si>
    <t>Total 61500 · Program/Fundraising Expenses</t>
  </si>
  <si>
    <t>Total 61100 · Program Expenses</t>
  </si>
  <si>
    <t>Total 61000 · Program Expenses</t>
  </si>
  <si>
    <t>62100 · Contract Services</t>
  </si>
  <si>
    <t>62110 · Accounting Fees</t>
  </si>
  <si>
    <t>62140 · Legal Fees</t>
  </si>
  <si>
    <t>62150 · Outside Contract Services/IT</t>
  </si>
  <si>
    <t>Total 62100 · Contract Services</t>
  </si>
  <si>
    <t>62800 · Facilities and Equipment</t>
  </si>
  <si>
    <t>62840 · Equip Rental and Maintenance</t>
  </si>
  <si>
    <t>62870 · Insurance - Property</t>
  </si>
  <si>
    <t>62890 · Occupancy - Rent</t>
  </si>
  <si>
    <t>Total 62800 · Facilities and Equipment</t>
  </si>
  <si>
    <t>65000 · Operations</t>
  </si>
  <si>
    <t>65010 · Dues, Subscriptions, Publicatio</t>
  </si>
  <si>
    <t>65020 · Postage, Mailing Service</t>
  </si>
  <si>
    <t>65030 · Printing and Copying</t>
  </si>
  <si>
    <t>65040 · Office Supplies</t>
  </si>
  <si>
    <t>65050 · Utilities</t>
  </si>
  <si>
    <t>65060 · Bank and Credit Card Fees</t>
  </si>
  <si>
    <t>Total 65000 · Operations</t>
  </si>
  <si>
    <t>65100 · Other Types of Expenses</t>
  </si>
  <si>
    <t>65120 · Insurance - Liability, D and O</t>
  </si>
  <si>
    <t>Total 65100 · Other Types of Expenses</t>
  </si>
  <si>
    <t>66000 · Payroll Expenses</t>
  </si>
  <si>
    <t>66010 · Salary &amp; Wages</t>
  </si>
  <si>
    <t>66020 · Fringe Benefits</t>
  </si>
  <si>
    <t>66030 · Payroll Taxes</t>
  </si>
  <si>
    <t>66040 · Payroll Fees</t>
  </si>
  <si>
    <t>Total 66000 · Payroll Expenses</t>
  </si>
  <si>
    <t>68300 · Travel and Meetings</t>
  </si>
  <si>
    <t>68310 · Professional Development</t>
  </si>
  <si>
    <t>68320 · Travel</t>
  </si>
  <si>
    <t>Total 68300 · Travel and Meetings</t>
  </si>
  <si>
    <t>Total Expense</t>
  </si>
  <si>
    <t>Net Ordinary Income</t>
  </si>
  <si>
    <t>Other Income/Expense</t>
  </si>
  <si>
    <t>Other Income</t>
  </si>
  <si>
    <t>46000 · Interest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</si>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</sst>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6" customFormat="1" x14ac:dyDescent="0.25">
      <c r="E30" s="15"/>
      <c r="F30" s="15"/>
      <c r="G30" s="15"/>
      <c r="H30" s="15"/>
    </row>
    <row r="31" spans="5:8" s="16" customFormat="1" x14ac:dyDescent="0.25">
      <c r="E31" s="15"/>
      <c r="F31" s="15"/>
      <c r="G31" s="15"/>
      <c r="H31" s="15"/>
    </row>
    <row r="32" spans="5:8" s="16" customFormat="1" x14ac:dyDescent="0.25"/>
    <row r="40" spans="2:3" x14ac:dyDescent="0.25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91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5" x14ac:dyDescent="0.25"/>
  <cols>
    <col min="1" max="7" width="3" style="13" customWidth="1"/>
    <col min="8" max="8" width="38.28515625" style="13" customWidth="1"/>
    <col min="9" max="9" width="12.7109375" style="14" bestFit="1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2"/>
    </row>
    <row r="2" spans="1:9" s="12" customFormat="1" ht="16.5" thickTop="1" thickBot="1" x14ac:dyDescent="0.3">
      <c r="A2" s="10"/>
      <c r="B2" s="10"/>
      <c r="C2" s="10"/>
      <c r="D2" s="10"/>
      <c r="E2" s="10"/>
      <c r="F2" s="10"/>
      <c r="G2" s="10"/>
      <c r="H2" s="10"/>
      <c r="I2" s="11" t="s">
        <v>0</v>
      </c>
    </row>
    <row r="3" spans="1:9" ht="15.75" thickTop="1" x14ac:dyDescent="0.25">
      <c r="A3" s="1"/>
      <c r="B3" s="1" t="s">
        <v>1</v>
      </c>
      <c r="C3" s="1"/>
      <c r="D3" s="1"/>
      <c r="E3" s="1"/>
      <c r="F3" s="1"/>
      <c r="G3" s="1"/>
      <c r="H3" s="1"/>
      <c r="I3" s="3"/>
    </row>
    <row r="4" spans="1:9" x14ac:dyDescent="0.25">
      <c r="A4" s="1"/>
      <c r="B4" s="1"/>
      <c r="C4" s="1"/>
      <c r="D4" s="1" t="s">
        <v>2</v>
      </c>
      <c r="E4" s="1"/>
      <c r="F4" s="1"/>
      <c r="G4" s="1"/>
      <c r="H4" s="1"/>
      <c r="I4" s="3"/>
    </row>
    <row r="5" spans="1:9" x14ac:dyDescent="0.25">
      <c r="A5" s="1"/>
      <c r="B5" s="1"/>
      <c r="C5" s="1"/>
      <c r="D5" s="1"/>
      <c r="E5" s="1" t="s">
        <v>3</v>
      </c>
      <c r="F5" s="1"/>
      <c r="G5" s="1"/>
      <c r="H5" s="1"/>
      <c r="I5" s="3"/>
    </row>
    <row r="6" spans="1:9" x14ac:dyDescent="0.25">
      <c r="A6" s="1"/>
      <c r="B6" s="1"/>
      <c r="C6" s="1"/>
      <c r="D6" s="1"/>
      <c r="E6" s="1"/>
      <c r="F6" s="1" t="s">
        <v>4</v>
      </c>
      <c r="G6" s="1"/>
      <c r="H6" s="1"/>
      <c r="I6" s="3"/>
    </row>
    <row r="7" spans="1:9" ht="15.75" thickBot="1" x14ac:dyDescent="0.3">
      <c r="A7" s="1"/>
      <c r="B7" s="1"/>
      <c r="C7" s="1"/>
      <c r="D7" s="1"/>
      <c r="E7" s="1"/>
      <c r="F7" s="1"/>
      <c r="G7" s="1" t="s">
        <v>5</v>
      </c>
      <c r="H7" s="1"/>
      <c r="I7" s="4">
        <v>43253</v>
      </c>
    </row>
    <row r="8" spans="1:9" x14ac:dyDescent="0.25">
      <c r="A8" s="1"/>
      <c r="B8" s="1"/>
      <c r="C8" s="1"/>
      <c r="D8" s="1"/>
      <c r="E8" s="1"/>
      <c r="F8" s="1" t="s">
        <v>6</v>
      </c>
      <c r="G8" s="1"/>
      <c r="H8" s="1"/>
      <c r="I8" s="3">
        <f>ROUND(SUM(I6:I7),5)</f>
        <v>43253</v>
      </c>
    </row>
    <row r="9" spans="1:9" x14ac:dyDescent="0.25">
      <c r="A9" s="1"/>
      <c r="B9" s="1"/>
      <c r="C9" s="1"/>
      <c r="D9" s="1"/>
      <c r="E9" s="1"/>
      <c r="F9" s="1" t="s">
        <v>7</v>
      </c>
      <c r="G9" s="1"/>
      <c r="H9" s="1"/>
      <c r="I9" s="3"/>
    </row>
    <row r="10" spans="1:9" x14ac:dyDescent="0.25">
      <c r="A10" s="1"/>
      <c r="B10" s="1"/>
      <c r="C10" s="1"/>
      <c r="D10" s="1"/>
      <c r="E10" s="1"/>
      <c r="F10" s="1"/>
      <c r="G10" s="1" t="s">
        <v>8</v>
      </c>
      <c r="H10" s="1"/>
      <c r="I10" s="3">
        <v>404133</v>
      </c>
    </row>
    <row r="11" spans="1:9" x14ac:dyDescent="0.25">
      <c r="A11" s="1"/>
      <c r="B11" s="1"/>
      <c r="C11" s="1"/>
      <c r="D11" s="1"/>
      <c r="E11" s="1"/>
      <c r="F11" s="1"/>
      <c r="G11" s="1" t="s">
        <v>9</v>
      </c>
      <c r="H11" s="1"/>
      <c r="I11" s="3">
        <v>55385</v>
      </c>
    </row>
    <row r="12" spans="1:9" ht="15.75" thickBot="1" x14ac:dyDescent="0.3">
      <c r="A12" s="1"/>
      <c r="B12" s="1"/>
      <c r="C12" s="1"/>
      <c r="D12" s="1"/>
      <c r="E12" s="1"/>
      <c r="F12" s="1"/>
      <c r="G12" s="1" t="s">
        <v>10</v>
      </c>
      <c r="H12" s="1"/>
      <c r="I12" s="4">
        <v>2589447</v>
      </c>
    </row>
    <row r="13" spans="1:9" x14ac:dyDescent="0.25">
      <c r="A13" s="1"/>
      <c r="B13" s="1"/>
      <c r="C13" s="1"/>
      <c r="D13" s="1"/>
      <c r="E13" s="1"/>
      <c r="F13" s="1" t="s">
        <v>11</v>
      </c>
      <c r="G13" s="1"/>
      <c r="H13" s="1"/>
      <c r="I13" s="3">
        <f>ROUND(SUM(I9:I12),5)</f>
        <v>3048965</v>
      </c>
    </row>
    <row r="14" spans="1:9" x14ac:dyDescent="0.25">
      <c r="A14" s="1"/>
      <c r="B14" s="1"/>
      <c r="C14" s="1"/>
      <c r="D14" s="1"/>
      <c r="E14" s="1"/>
      <c r="F14" s="1" t="s">
        <v>12</v>
      </c>
      <c r="G14" s="1"/>
      <c r="H14" s="1"/>
      <c r="I14" s="3"/>
    </row>
    <row r="15" spans="1:9" x14ac:dyDescent="0.25">
      <c r="A15" s="1"/>
      <c r="B15" s="1"/>
      <c r="C15" s="1"/>
      <c r="D15" s="1"/>
      <c r="E15" s="1"/>
      <c r="F15" s="1"/>
      <c r="G15" s="1" t="s">
        <v>13</v>
      </c>
      <c r="H15" s="1"/>
      <c r="I15" s="3">
        <v>25000</v>
      </c>
    </row>
    <row r="16" spans="1:9" x14ac:dyDescent="0.25">
      <c r="A16" s="1"/>
      <c r="B16" s="1"/>
      <c r="C16" s="1"/>
      <c r="D16" s="1"/>
      <c r="E16" s="1"/>
      <c r="F16" s="1"/>
      <c r="G16" s="1" t="s">
        <v>14</v>
      </c>
      <c r="H16" s="1"/>
      <c r="I16" s="3">
        <v>208573</v>
      </c>
    </row>
    <row r="17" spans="1:9" x14ac:dyDescent="0.25">
      <c r="A17" s="1"/>
      <c r="B17" s="1"/>
      <c r="C17" s="1"/>
      <c r="D17" s="1"/>
      <c r="E17" s="1"/>
      <c r="F17" s="1"/>
      <c r="G17" s="1" t="s">
        <v>15</v>
      </c>
      <c r="H17" s="1"/>
      <c r="I17" s="3">
        <v>391755</v>
      </c>
    </row>
    <row r="18" spans="1:9" x14ac:dyDescent="0.25">
      <c r="A18" s="1"/>
      <c r="B18" s="1"/>
      <c r="C18" s="1"/>
      <c r="D18" s="1"/>
      <c r="E18" s="1"/>
      <c r="F18" s="1"/>
      <c r="G18" s="1" t="s">
        <v>16</v>
      </c>
      <c r="H18" s="1"/>
      <c r="I18" s="3">
        <v>2000</v>
      </c>
    </row>
    <row r="19" spans="1:9" x14ac:dyDescent="0.25">
      <c r="A19" s="1"/>
      <c r="B19" s="1"/>
      <c r="C19" s="1"/>
      <c r="D19" s="1"/>
      <c r="E19" s="1"/>
      <c r="F19" s="1"/>
      <c r="G19" s="1" t="s">
        <v>17</v>
      </c>
      <c r="H19" s="1"/>
      <c r="I19" s="3">
        <v>11523</v>
      </c>
    </row>
    <row r="20" spans="1:9" x14ac:dyDescent="0.25">
      <c r="A20" s="1"/>
      <c r="B20" s="1"/>
      <c r="C20" s="1"/>
      <c r="D20" s="1"/>
      <c r="E20" s="1"/>
      <c r="F20" s="1"/>
      <c r="G20" s="1" t="s">
        <v>18</v>
      </c>
      <c r="H20" s="1"/>
      <c r="I20" s="3">
        <v>13000</v>
      </c>
    </row>
    <row r="21" spans="1:9" x14ac:dyDescent="0.25">
      <c r="A21" s="1"/>
      <c r="B21" s="1"/>
      <c r="C21" s="1"/>
      <c r="D21" s="1"/>
      <c r="E21" s="1"/>
      <c r="F21" s="1"/>
      <c r="G21" s="1" t="s">
        <v>19</v>
      </c>
      <c r="H21" s="1"/>
      <c r="I21" s="3">
        <v>30000</v>
      </c>
    </row>
    <row r="22" spans="1:9" x14ac:dyDescent="0.25">
      <c r="A22" s="1"/>
      <c r="B22" s="1"/>
      <c r="C22" s="1"/>
      <c r="D22" s="1"/>
      <c r="E22" s="1"/>
      <c r="F22" s="1"/>
      <c r="G22" s="1" t="s">
        <v>20</v>
      </c>
      <c r="H22" s="1"/>
      <c r="I22" s="3">
        <v>7500</v>
      </c>
    </row>
    <row r="23" spans="1:9" ht="15.75" thickBot="1" x14ac:dyDescent="0.3">
      <c r="A23" s="1"/>
      <c r="B23" s="1"/>
      <c r="C23" s="1"/>
      <c r="D23" s="1"/>
      <c r="E23" s="1"/>
      <c r="F23" s="1"/>
      <c r="G23" s="1" t="s">
        <v>21</v>
      </c>
      <c r="H23" s="1"/>
      <c r="I23" s="4">
        <v>85000</v>
      </c>
    </row>
    <row r="24" spans="1:9" x14ac:dyDescent="0.25">
      <c r="A24" s="1"/>
      <c r="B24" s="1"/>
      <c r="C24" s="1"/>
      <c r="D24" s="1"/>
      <c r="E24" s="1"/>
      <c r="F24" s="1" t="s">
        <v>22</v>
      </c>
      <c r="G24" s="1"/>
      <c r="H24" s="1"/>
      <c r="I24" s="3">
        <f>ROUND(SUM(I14:I23),5)</f>
        <v>774351</v>
      </c>
    </row>
    <row r="25" spans="1:9" x14ac:dyDescent="0.25">
      <c r="A25" s="1"/>
      <c r="B25" s="1"/>
      <c r="C25" s="1"/>
      <c r="D25" s="1"/>
      <c r="E25" s="1"/>
      <c r="F25" s="1" t="s">
        <v>23</v>
      </c>
      <c r="G25" s="1"/>
      <c r="H25" s="1"/>
      <c r="I25" s="3"/>
    </row>
    <row r="26" spans="1:9" x14ac:dyDescent="0.25">
      <c r="A26" s="1"/>
      <c r="B26" s="1"/>
      <c r="C26" s="1"/>
      <c r="D26" s="1"/>
      <c r="E26" s="1"/>
      <c r="F26" s="1"/>
      <c r="G26" s="1" t="s">
        <v>24</v>
      </c>
      <c r="H26" s="1"/>
      <c r="I26" s="3">
        <v>50000</v>
      </c>
    </row>
    <row r="27" spans="1:9" x14ac:dyDescent="0.25">
      <c r="A27" s="1"/>
      <c r="B27" s="1"/>
      <c r="C27" s="1"/>
      <c r="D27" s="1"/>
      <c r="E27" s="1"/>
      <c r="F27" s="1"/>
      <c r="G27" s="1" t="s">
        <v>25</v>
      </c>
      <c r="H27" s="1"/>
      <c r="I27" s="3">
        <v>15000</v>
      </c>
    </row>
    <row r="28" spans="1:9" ht="15.75" thickBot="1" x14ac:dyDescent="0.3">
      <c r="A28" s="1"/>
      <c r="B28" s="1"/>
      <c r="C28" s="1"/>
      <c r="D28" s="1"/>
      <c r="E28" s="1"/>
      <c r="F28" s="1"/>
      <c r="G28" s="1" t="s">
        <v>26</v>
      </c>
      <c r="H28" s="1"/>
      <c r="I28" s="5">
        <v>55000</v>
      </c>
    </row>
    <row r="29" spans="1:9" ht="15.75" thickBot="1" x14ac:dyDescent="0.3">
      <c r="A29" s="1"/>
      <c r="B29" s="1"/>
      <c r="C29" s="1"/>
      <c r="D29" s="1"/>
      <c r="E29" s="1"/>
      <c r="F29" s="1" t="s">
        <v>27</v>
      </c>
      <c r="G29" s="1"/>
      <c r="H29" s="1"/>
      <c r="I29" s="6">
        <f>ROUND(SUM(I25:I28),5)</f>
        <v>120000</v>
      </c>
    </row>
    <row r="30" spans="1:9" ht="15.75" thickBot="1" x14ac:dyDescent="0.3">
      <c r="A30" s="1"/>
      <c r="B30" s="1"/>
      <c r="C30" s="1"/>
      <c r="D30" s="1"/>
      <c r="E30" s="1" t="s">
        <v>28</v>
      </c>
      <c r="F30" s="1"/>
      <c r="G30" s="1"/>
      <c r="H30" s="1"/>
      <c r="I30" s="6">
        <f>ROUND(I5+I8+I13+I24+I29,5)</f>
        <v>3986569</v>
      </c>
    </row>
    <row r="31" spans="1:9" ht="15.75" thickBot="1" x14ac:dyDescent="0.3">
      <c r="A31" s="1"/>
      <c r="B31" s="1"/>
      <c r="C31" s="1"/>
      <c r="D31" s="1" t="s">
        <v>29</v>
      </c>
      <c r="E31" s="1"/>
      <c r="F31" s="1"/>
      <c r="G31" s="1"/>
      <c r="H31" s="1"/>
      <c r="I31" s="7">
        <f>ROUND(I4+I30,5)</f>
        <v>3986569</v>
      </c>
    </row>
    <row r="32" spans="1:9" x14ac:dyDescent="0.25">
      <c r="A32" s="1"/>
      <c r="B32" s="1"/>
      <c r="C32" s="1" t="s">
        <v>30</v>
      </c>
      <c r="D32" s="1"/>
      <c r="E32" s="1"/>
      <c r="F32" s="1"/>
      <c r="G32" s="1"/>
      <c r="H32" s="1"/>
      <c r="I32" s="3">
        <f>I31</f>
        <v>3986569</v>
      </c>
    </row>
    <row r="33" spans="1:9" x14ac:dyDescent="0.25">
      <c r="A33" s="1"/>
      <c r="B33" s="1"/>
      <c r="C33" s="1"/>
      <c r="D33" s="1" t="s">
        <v>31</v>
      </c>
      <c r="E33" s="1"/>
      <c r="F33" s="1"/>
      <c r="G33" s="1"/>
      <c r="H33" s="1"/>
      <c r="I33" s="3"/>
    </row>
    <row r="34" spans="1:9" x14ac:dyDescent="0.25">
      <c r="A34" s="1"/>
      <c r="B34" s="1"/>
      <c r="C34" s="1"/>
      <c r="D34" s="1"/>
      <c r="E34" s="1" t="s">
        <v>32</v>
      </c>
      <c r="F34" s="1"/>
      <c r="G34" s="1"/>
      <c r="H34" s="1"/>
      <c r="I34" s="3"/>
    </row>
    <row r="35" spans="1:9" ht="15.75" thickBot="1" x14ac:dyDescent="0.3">
      <c r="A35" s="1"/>
      <c r="B35" s="1"/>
      <c r="C35" s="1"/>
      <c r="D35" s="1"/>
      <c r="E35" s="1"/>
      <c r="F35" s="1" t="s">
        <v>33</v>
      </c>
      <c r="G35" s="1"/>
      <c r="H35" s="1"/>
      <c r="I35" s="4">
        <v>2100</v>
      </c>
    </row>
    <row r="36" spans="1:9" x14ac:dyDescent="0.25">
      <c r="A36" s="1"/>
      <c r="B36" s="1"/>
      <c r="C36" s="1"/>
      <c r="D36" s="1"/>
      <c r="E36" s="1" t="s">
        <v>34</v>
      </c>
      <c r="F36" s="1"/>
      <c r="G36" s="1"/>
      <c r="H36" s="1"/>
      <c r="I36" s="3">
        <f>ROUND(SUM(I34:I35),5)</f>
        <v>2100</v>
      </c>
    </row>
    <row r="37" spans="1:9" x14ac:dyDescent="0.25">
      <c r="A37" s="1"/>
      <c r="B37" s="1"/>
      <c r="C37" s="1"/>
      <c r="D37" s="1"/>
      <c r="E37" s="1" t="s">
        <v>35</v>
      </c>
      <c r="F37" s="1"/>
      <c r="G37" s="1"/>
      <c r="H37" s="1"/>
      <c r="I37" s="3"/>
    </row>
    <row r="38" spans="1:9" x14ac:dyDescent="0.25">
      <c r="A38" s="1"/>
      <c r="B38" s="1"/>
      <c r="C38" s="1"/>
      <c r="D38" s="1"/>
      <c r="E38" s="1"/>
      <c r="F38" s="1" t="s">
        <v>36</v>
      </c>
      <c r="G38" s="1"/>
      <c r="H38" s="1"/>
      <c r="I38" s="3"/>
    </row>
    <row r="39" spans="1:9" x14ac:dyDescent="0.25">
      <c r="A39" s="1"/>
      <c r="B39" s="1"/>
      <c r="C39" s="1"/>
      <c r="D39" s="1"/>
      <c r="E39" s="1"/>
      <c r="F39" s="1"/>
      <c r="G39" s="1" t="s">
        <v>37</v>
      </c>
      <c r="H39" s="1"/>
      <c r="I39" s="3">
        <v>150790</v>
      </c>
    </row>
    <row r="40" spans="1:9" x14ac:dyDescent="0.25">
      <c r="A40" s="1"/>
      <c r="B40" s="1"/>
      <c r="C40" s="1"/>
      <c r="D40" s="1"/>
      <c r="E40" s="1"/>
      <c r="F40" s="1"/>
      <c r="G40" s="1" t="s">
        <v>38</v>
      </c>
      <c r="H40" s="1"/>
      <c r="I40" s="3">
        <v>360113</v>
      </c>
    </row>
    <row r="41" spans="1:9" x14ac:dyDescent="0.25">
      <c r="A41" s="1"/>
      <c r="B41" s="1"/>
      <c r="C41" s="1"/>
      <c r="D41" s="1"/>
      <c r="E41" s="1"/>
      <c r="F41" s="1"/>
      <c r="G41" s="1" t="s">
        <v>39</v>
      </c>
      <c r="H41" s="1"/>
      <c r="I41" s="3">
        <v>11023</v>
      </c>
    </row>
    <row r="42" spans="1:9" x14ac:dyDescent="0.25">
      <c r="A42" s="1"/>
      <c r="B42" s="1"/>
      <c r="C42" s="1"/>
      <c r="D42" s="1"/>
      <c r="E42" s="1"/>
      <c r="F42" s="1"/>
      <c r="G42" s="1" t="s">
        <v>40</v>
      </c>
      <c r="H42" s="1"/>
      <c r="I42" s="3">
        <v>2589447</v>
      </c>
    </row>
    <row r="43" spans="1:9" x14ac:dyDescent="0.25">
      <c r="A43" s="1"/>
      <c r="B43" s="1"/>
      <c r="C43" s="1"/>
      <c r="D43" s="1"/>
      <c r="E43" s="1"/>
      <c r="F43" s="1"/>
      <c r="G43" s="1" t="s">
        <v>41</v>
      </c>
      <c r="H43" s="1"/>
      <c r="I43" s="3">
        <v>25000</v>
      </c>
    </row>
    <row r="44" spans="1:9" x14ac:dyDescent="0.25">
      <c r="A44" s="1"/>
      <c r="B44" s="1"/>
      <c r="C44" s="1"/>
      <c r="D44" s="1"/>
      <c r="E44" s="1"/>
      <c r="F44" s="1"/>
      <c r="G44" s="1" t="s">
        <v>42</v>
      </c>
      <c r="H44" s="1"/>
      <c r="I44" s="3">
        <v>13000</v>
      </c>
    </row>
    <row r="45" spans="1:9" x14ac:dyDescent="0.25">
      <c r="A45" s="1"/>
      <c r="B45" s="1"/>
      <c r="C45" s="1"/>
      <c r="D45" s="1"/>
      <c r="E45" s="1"/>
      <c r="F45" s="1"/>
      <c r="G45" s="1" t="s">
        <v>43</v>
      </c>
      <c r="H45" s="1"/>
      <c r="I45" s="3">
        <v>2000</v>
      </c>
    </row>
    <row r="46" spans="1:9" x14ac:dyDescent="0.25">
      <c r="A46" s="1"/>
      <c r="B46" s="1"/>
      <c r="C46" s="1"/>
      <c r="D46" s="1"/>
      <c r="E46" s="1"/>
      <c r="F46" s="1"/>
      <c r="G46" s="1" t="s">
        <v>44</v>
      </c>
      <c r="H46" s="1"/>
      <c r="I46" s="3"/>
    </row>
    <row r="47" spans="1:9" x14ac:dyDescent="0.25">
      <c r="A47" s="1"/>
      <c r="B47" s="1"/>
      <c r="C47" s="1"/>
      <c r="D47" s="1"/>
      <c r="E47" s="1"/>
      <c r="F47" s="1"/>
      <c r="G47" s="1"/>
      <c r="H47" s="1" t="s">
        <v>45</v>
      </c>
      <c r="I47" s="3">
        <v>1200</v>
      </c>
    </row>
    <row r="48" spans="1:9" ht="15.75" thickBot="1" x14ac:dyDescent="0.3">
      <c r="A48" s="1"/>
      <c r="B48" s="1"/>
      <c r="C48" s="1"/>
      <c r="D48" s="1"/>
      <c r="E48" s="1"/>
      <c r="F48" s="1"/>
      <c r="G48" s="1"/>
      <c r="H48" s="1" t="s">
        <v>46</v>
      </c>
      <c r="I48" s="5">
        <v>140000</v>
      </c>
    </row>
    <row r="49" spans="1:9" ht="15.75" thickBot="1" x14ac:dyDescent="0.3">
      <c r="A49" s="1"/>
      <c r="B49" s="1"/>
      <c r="C49" s="1"/>
      <c r="D49" s="1"/>
      <c r="E49" s="1"/>
      <c r="F49" s="1"/>
      <c r="G49" s="1" t="s">
        <v>47</v>
      </c>
      <c r="H49" s="1"/>
      <c r="I49" s="6">
        <f>ROUND(SUM(I46:I48),5)</f>
        <v>141200</v>
      </c>
    </row>
    <row r="50" spans="1:9" ht="15.75" thickBot="1" x14ac:dyDescent="0.3">
      <c r="A50" s="1"/>
      <c r="B50" s="1"/>
      <c r="C50" s="1"/>
      <c r="D50" s="1"/>
      <c r="E50" s="1"/>
      <c r="F50" s="1" t="s">
        <v>48</v>
      </c>
      <c r="G50" s="1"/>
      <c r="H50" s="1"/>
      <c r="I50" s="7">
        <f>ROUND(SUM(I38:I45)+I49,5)</f>
        <v>3292573</v>
      </c>
    </row>
    <row r="51" spans="1:9" x14ac:dyDescent="0.25">
      <c r="A51" s="1"/>
      <c r="B51" s="1"/>
      <c r="C51" s="1"/>
      <c r="D51" s="1"/>
      <c r="E51" s="1" t="s">
        <v>49</v>
      </c>
      <c r="F51" s="1"/>
      <c r="G51" s="1"/>
      <c r="H51" s="1"/>
      <c r="I51" s="3">
        <f>ROUND(I37+I50,5)</f>
        <v>3292573</v>
      </c>
    </row>
    <row r="52" spans="1:9" x14ac:dyDescent="0.25">
      <c r="A52" s="1"/>
      <c r="B52" s="1"/>
      <c r="C52" s="1"/>
      <c r="D52" s="1"/>
      <c r="E52" s="1" t="s">
        <v>50</v>
      </c>
      <c r="F52" s="1"/>
      <c r="G52" s="1"/>
      <c r="H52" s="1"/>
      <c r="I52" s="3"/>
    </row>
    <row r="53" spans="1:9" x14ac:dyDescent="0.25">
      <c r="A53" s="1"/>
      <c r="B53" s="1"/>
      <c r="C53" s="1"/>
      <c r="D53" s="1"/>
      <c r="E53" s="1"/>
      <c r="F53" s="1" t="s">
        <v>51</v>
      </c>
      <c r="G53" s="1"/>
      <c r="H53" s="1"/>
      <c r="I53" s="3">
        <v>44000</v>
      </c>
    </row>
    <row r="54" spans="1:9" x14ac:dyDescent="0.25">
      <c r="A54" s="1"/>
      <c r="B54" s="1"/>
      <c r="C54" s="1"/>
      <c r="D54" s="1"/>
      <c r="E54" s="1"/>
      <c r="F54" s="1" t="s">
        <v>52</v>
      </c>
      <c r="G54" s="1"/>
      <c r="H54" s="1"/>
      <c r="I54" s="3">
        <v>1200</v>
      </c>
    </row>
    <row r="55" spans="1:9" ht="15.75" thickBot="1" x14ac:dyDescent="0.3">
      <c r="A55" s="1"/>
      <c r="B55" s="1"/>
      <c r="C55" s="1"/>
      <c r="D55" s="1"/>
      <c r="E55" s="1"/>
      <c r="F55" s="1" t="s">
        <v>53</v>
      </c>
      <c r="G55" s="1"/>
      <c r="H55" s="1"/>
      <c r="I55" s="4">
        <v>20000</v>
      </c>
    </row>
    <row r="56" spans="1:9" x14ac:dyDescent="0.25">
      <c r="A56" s="1"/>
      <c r="B56" s="1"/>
      <c r="C56" s="1"/>
      <c r="D56" s="1"/>
      <c r="E56" s="1" t="s">
        <v>54</v>
      </c>
      <c r="F56" s="1"/>
      <c r="G56" s="1"/>
      <c r="H56" s="1"/>
      <c r="I56" s="3">
        <f>ROUND(SUM(I52:I55),5)</f>
        <v>65200</v>
      </c>
    </row>
    <row r="57" spans="1:9" x14ac:dyDescent="0.25">
      <c r="A57" s="1"/>
      <c r="B57" s="1"/>
      <c r="C57" s="1"/>
      <c r="D57" s="1"/>
      <c r="E57" s="1" t="s">
        <v>55</v>
      </c>
      <c r="F57" s="1"/>
      <c r="G57" s="1"/>
      <c r="H57" s="1"/>
      <c r="I57" s="3"/>
    </row>
    <row r="58" spans="1:9" x14ac:dyDescent="0.25">
      <c r="A58" s="1"/>
      <c r="B58" s="1"/>
      <c r="C58" s="1"/>
      <c r="D58" s="1"/>
      <c r="E58" s="1"/>
      <c r="F58" s="1" t="s">
        <v>56</v>
      </c>
      <c r="G58" s="1"/>
      <c r="H58" s="1"/>
      <c r="I58" s="3">
        <v>1500</v>
      </c>
    </row>
    <row r="59" spans="1:9" x14ac:dyDescent="0.25">
      <c r="A59" s="1"/>
      <c r="B59" s="1"/>
      <c r="C59" s="1"/>
      <c r="D59" s="1"/>
      <c r="E59" s="1"/>
      <c r="F59" s="1" t="s">
        <v>57</v>
      </c>
      <c r="G59" s="1"/>
      <c r="H59" s="1"/>
      <c r="I59" s="3">
        <v>1222</v>
      </c>
    </row>
    <row r="60" spans="1:9" ht="15.75" thickBot="1" x14ac:dyDescent="0.3">
      <c r="A60" s="1"/>
      <c r="B60" s="1"/>
      <c r="C60" s="1"/>
      <c r="D60" s="1"/>
      <c r="E60" s="1"/>
      <c r="F60" s="1" t="s">
        <v>58</v>
      </c>
      <c r="G60" s="1"/>
      <c r="H60" s="1"/>
      <c r="I60" s="4">
        <v>28277</v>
      </c>
    </row>
    <row r="61" spans="1:9" x14ac:dyDescent="0.25">
      <c r="A61" s="1"/>
      <c r="B61" s="1"/>
      <c r="C61" s="1"/>
      <c r="D61" s="1"/>
      <c r="E61" s="1" t="s">
        <v>59</v>
      </c>
      <c r="F61" s="1"/>
      <c r="G61" s="1"/>
      <c r="H61" s="1"/>
      <c r="I61" s="3">
        <f>ROUND(SUM(I57:I60),5)</f>
        <v>30999</v>
      </c>
    </row>
    <row r="62" spans="1:9" x14ac:dyDescent="0.25">
      <c r="A62" s="1"/>
      <c r="B62" s="1"/>
      <c r="C62" s="1"/>
      <c r="D62" s="1"/>
      <c r="E62" s="1" t="s">
        <v>60</v>
      </c>
      <c r="F62" s="1"/>
      <c r="G62" s="1"/>
      <c r="H62" s="1"/>
      <c r="I62" s="3"/>
    </row>
    <row r="63" spans="1:9" x14ac:dyDescent="0.25">
      <c r="A63" s="1"/>
      <c r="B63" s="1"/>
      <c r="C63" s="1"/>
      <c r="D63" s="1"/>
      <c r="E63" s="1"/>
      <c r="F63" s="1" t="s">
        <v>61</v>
      </c>
      <c r="G63" s="1"/>
      <c r="H63" s="1"/>
      <c r="I63" s="3">
        <v>2500</v>
      </c>
    </row>
    <row r="64" spans="1:9" x14ac:dyDescent="0.25">
      <c r="A64" s="1"/>
      <c r="B64" s="1"/>
      <c r="C64" s="1"/>
      <c r="D64" s="1"/>
      <c r="E64" s="1"/>
      <c r="F64" s="1" t="s">
        <v>62</v>
      </c>
      <c r="G64" s="1"/>
      <c r="H64" s="1"/>
      <c r="I64" s="3">
        <v>1270</v>
      </c>
    </row>
    <row r="65" spans="1:9" x14ac:dyDescent="0.25">
      <c r="A65" s="1"/>
      <c r="B65" s="1"/>
      <c r="C65" s="1"/>
      <c r="D65" s="1"/>
      <c r="E65" s="1"/>
      <c r="F65" s="1" t="s">
        <v>63</v>
      </c>
      <c r="G65" s="1"/>
      <c r="H65" s="1"/>
      <c r="I65" s="3">
        <v>5000</v>
      </c>
    </row>
    <row r="66" spans="1:9" x14ac:dyDescent="0.25">
      <c r="A66" s="1"/>
      <c r="B66" s="1"/>
      <c r="C66" s="1"/>
      <c r="D66" s="1"/>
      <c r="E66" s="1"/>
      <c r="F66" s="1" t="s">
        <v>64</v>
      </c>
      <c r="G66" s="1"/>
      <c r="H66" s="1"/>
      <c r="I66" s="3">
        <v>6500</v>
      </c>
    </row>
    <row r="67" spans="1:9" x14ac:dyDescent="0.25">
      <c r="A67" s="1"/>
      <c r="B67" s="1"/>
      <c r="C67" s="1"/>
      <c r="D67" s="1"/>
      <c r="E67" s="1"/>
      <c r="F67" s="1" t="s">
        <v>65</v>
      </c>
      <c r="G67" s="1"/>
      <c r="H67" s="1"/>
      <c r="I67" s="3">
        <v>6100</v>
      </c>
    </row>
    <row r="68" spans="1:9" ht="15.75" thickBot="1" x14ac:dyDescent="0.3">
      <c r="A68" s="1"/>
      <c r="B68" s="1"/>
      <c r="C68" s="1"/>
      <c r="D68" s="1"/>
      <c r="E68" s="1"/>
      <c r="F68" s="1" t="s">
        <v>66</v>
      </c>
      <c r="G68" s="1"/>
      <c r="H68" s="1"/>
      <c r="I68" s="4">
        <v>4260</v>
      </c>
    </row>
    <row r="69" spans="1:9" x14ac:dyDescent="0.25">
      <c r="A69" s="1"/>
      <c r="B69" s="1"/>
      <c r="C69" s="1"/>
      <c r="D69" s="1"/>
      <c r="E69" s="1" t="s">
        <v>67</v>
      </c>
      <c r="F69" s="1"/>
      <c r="G69" s="1"/>
      <c r="H69" s="1"/>
      <c r="I69" s="3">
        <f>ROUND(SUM(I62:I68),5)</f>
        <v>25630</v>
      </c>
    </row>
    <row r="70" spans="1:9" x14ac:dyDescent="0.25">
      <c r="A70" s="1"/>
      <c r="B70" s="1"/>
      <c r="C70" s="1"/>
      <c r="D70" s="1"/>
      <c r="E70" s="1" t="s">
        <v>68</v>
      </c>
      <c r="F70" s="1"/>
      <c r="G70" s="1"/>
      <c r="H70" s="1"/>
      <c r="I70" s="3"/>
    </row>
    <row r="71" spans="1:9" ht="15.75" thickBot="1" x14ac:dyDescent="0.3">
      <c r="A71" s="1"/>
      <c r="B71" s="1"/>
      <c r="C71" s="1"/>
      <c r="D71" s="1"/>
      <c r="E71" s="1"/>
      <c r="F71" s="1" t="s">
        <v>69</v>
      </c>
      <c r="G71" s="1"/>
      <c r="H71" s="1"/>
      <c r="I71" s="4">
        <v>6960</v>
      </c>
    </row>
    <row r="72" spans="1:9" x14ac:dyDescent="0.25">
      <c r="A72" s="1"/>
      <c r="B72" s="1"/>
      <c r="C72" s="1"/>
      <c r="D72" s="1"/>
      <c r="E72" s="1" t="s">
        <v>70</v>
      </c>
      <c r="F72" s="1"/>
      <c r="G72" s="1"/>
      <c r="H72" s="1"/>
      <c r="I72" s="3">
        <f>ROUND(SUM(I70:I71),5)</f>
        <v>6960</v>
      </c>
    </row>
    <row r="73" spans="1:9" x14ac:dyDescent="0.25">
      <c r="A73" s="1"/>
      <c r="B73" s="1"/>
      <c r="C73" s="1"/>
      <c r="D73" s="1"/>
      <c r="E73" s="1" t="s">
        <v>71</v>
      </c>
      <c r="F73" s="1"/>
      <c r="G73" s="1"/>
      <c r="H73" s="1"/>
      <c r="I73" s="3"/>
    </row>
    <row r="74" spans="1:9" x14ac:dyDescent="0.25">
      <c r="A74" s="1"/>
      <c r="B74" s="1"/>
      <c r="C74" s="1"/>
      <c r="D74" s="1"/>
      <c r="E74" s="1"/>
      <c r="F74" s="1" t="s">
        <v>72</v>
      </c>
      <c r="G74" s="1"/>
      <c r="H74" s="1"/>
      <c r="I74" s="3">
        <v>401140</v>
      </c>
    </row>
    <row r="75" spans="1:9" x14ac:dyDescent="0.25">
      <c r="A75" s="1"/>
      <c r="B75" s="1"/>
      <c r="C75" s="1"/>
      <c r="D75" s="1"/>
      <c r="E75" s="1"/>
      <c r="F75" s="1" t="s">
        <v>73</v>
      </c>
      <c r="G75" s="1"/>
      <c r="H75" s="1"/>
      <c r="I75" s="3">
        <v>48637</v>
      </c>
    </row>
    <row r="76" spans="1:9" x14ac:dyDescent="0.25">
      <c r="A76" s="1"/>
      <c r="B76" s="1"/>
      <c r="C76" s="1"/>
      <c r="D76" s="1"/>
      <c r="E76" s="1"/>
      <c r="F76" s="1" t="s">
        <v>74</v>
      </c>
      <c r="G76" s="1"/>
      <c r="H76" s="1"/>
      <c r="I76" s="3">
        <v>32628</v>
      </c>
    </row>
    <row r="77" spans="1:9" ht="15.75" thickBot="1" x14ac:dyDescent="0.3">
      <c r="A77" s="1"/>
      <c r="B77" s="1"/>
      <c r="C77" s="1"/>
      <c r="D77" s="1"/>
      <c r="E77" s="1"/>
      <c r="F77" s="1" t="s">
        <v>75</v>
      </c>
      <c r="G77" s="1"/>
      <c r="H77" s="1"/>
      <c r="I77" s="4">
        <v>2500</v>
      </c>
    </row>
    <row r="78" spans="1:9" x14ac:dyDescent="0.25">
      <c r="A78" s="1"/>
      <c r="B78" s="1"/>
      <c r="C78" s="1"/>
      <c r="D78" s="1"/>
      <c r="E78" s="1" t="s">
        <v>76</v>
      </c>
      <c r="F78" s="1"/>
      <c r="G78" s="1"/>
      <c r="H78" s="1"/>
      <c r="I78" s="3">
        <f>ROUND(SUM(I73:I77),5)</f>
        <v>484905</v>
      </c>
    </row>
    <row r="79" spans="1:9" x14ac:dyDescent="0.25">
      <c r="A79" s="1"/>
      <c r="B79" s="1"/>
      <c r="C79" s="1"/>
      <c r="D79" s="1"/>
      <c r="E79" s="1" t="s">
        <v>77</v>
      </c>
      <c r="F79" s="1"/>
      <c r="G79" s="1"/>
      <c r="H79" s="1"/>
      <c r="I79" s="3"/>
    </row>
    <row r="80" spans="1:9" x14ac:dyDescent="0.25">
      <c r="A80" s="1"/>
      <c r="B80" s="1"/>
      <c r="C80" s="1"/>
      <c r="D80" s="1"/>
      <c r="E80" s="1"/>
      <c r="F80" s="1" t="s">
        <v>78</v>
      </c>
      <c r="G80" s="1"/>
      <c r="H80" s="1"/>
      <c r="I80" s="3">
        <v>7000</v>
      </c>
    </row>
    <row r="81" spans="1:9" ht="15.75" thickBot="1" x14ac:dyDescent="0.3">
      <c r="A81" s="1"/>
      <c r="B81" s="1"/>
      <c r="C81" s="1"/>
      <c r="D81" s="1"/>
      <c r="E81" s="1"/>
      <c r="F81" s="1" t="s">
        <v>79</v>
      </c>
      <c r="G81" s="1"/>
      <c r="H81" s="1"/>
      <c r="I81" s="5">
        <v>10000</v>
      </c>
    </row>
    <row r="82" spans="1:9" ht="15.75" thickBot="1" x14ac:dyDescent="0.3">
      <c r="A82" s="1"/>
      <c r="B82" s="1"/>
      <c r="C82" s="1"/>
      <c r="D82" s="1"/>
      <c r="E82" s="1" t="s">
        <v>80</v>
      </c>
      <c r="F82" s="1"/>
      <c r="G82" s="1"/>
      <c r="H82" s="1"/>
      <c r="I82" s="6">
        <f>ROUND(SUM(I79:I81),5)</f>
        <v>17000</v>
      </c>
    </row>
    <row r="83" spans="1:9" ht="15.75" thickBot="1" x14ac:dyDescent="0.3">
      <c r="A83" s="1"/>
      <c r="B83" s="1"/>
      <c r="C83" s="1"/>
      <c r="D83" s="1" t="s">
        <v>81</v>
      </c>
      <c r="E83" s="1"/>
      <c r="F83" s="1"/>
      <c r="G83" s="1"/>
      <c r="H83" s="1"/>
      <c r="I83" s="7">
        <f>ROUND(I33+I36+I51+I56+I61+I69+I72+I78+I82,5)</f>
        <v>3925367</v>
      </c>
    </row>
    <row r="84" spans="1:9" x14ac:dyDescent="0.25">
      <c r="A84" s="1"/>
      <c r="B84" s="1" t="s">
        <v>82</v>
      </c>
      <c r="C84" s="1"/>
      <c r="D84" s="1"/>
      <c r="E84" s="1"/>
      <c r="F84" s="1"/>
      <c r="G84" s="1"/>
      <c r="H84" s="1"/>
      <c r="I84" s="3">
        <f>ROUND(I3+I32-I83,5)</f>
        <v>61202</v>
      </c>
    </row>
    <row r="85" spans="1:9" x14ac:dyDescent="0.25">
      <c r="A85" s="1"/>
      <c r="B85" s="1" t="s">
        <v>83</v>
      </c>
      <c r="C85" s="1"/>
      <c r="D85" s="1"/>
      <c r="E85" s="1"/>
      <c r="F85" s="1"/>
      <c r="G85" s="1"/>
      <c r="H85" s="1"/>
      <c r="I85" s="3"/>
    </row>
    <row r="86" spans="1:9" x14ac:dyDescent="0.25">
      <c r="A86" s="1"/>
      <c r="B86" s="1"/>
      <c r="C86" s="1" t="s">
        <v>84</v>
      </c>
      <c r="D86" s="1"/>
      <c r="E86" s="1"/>
      <c r="F86" s="1"/>
      <c r="G86" s="1"/>
      <c r="H86" s="1"/>
      <c r="I86" s="3"/>
    </row>
    <row r="87" spans="1:9" ht="15.75" thickBot="1" x14ac:dyDescent="0.3">
      <c r="A87" s="1"/>
      <c r="B87" s="1"/>
      <c r="C87" s="1"/>
      <c r="D87" s="1" t="s">
        <v>85</v>
      </c>
      <c r="E87" s="1"/>
      <c r="F87" s="1"/>
      <c r="G87" s="1"/>
      <c r="H87" s="1"/>
      <c r="I87" s="5">
        <v>1000</v>
      </c>
    </row>
    <row r="88" spans="1:9" ht="15.75" thickBot="1" x14ac:dyDescent="0.3">
      <c r="A88" s="1"/>
      <c r="B88" s="1"/>
      <c r="C88" s="1" t="s">
        <v>86</v>
      </c>
      <c r="D88" s="1"/>
      <c r="E88" s="1"/>
      <c r="F88" s="1"/>
      <c r="G88" s="1"/>
      <c r="H88" s="1"/>
      <c r="I88" s="6">
        <f>ROUND(SUM(I86:I87),5)</f>
        <v>1000</v>
      </c>
    </row>
    <row r="89" spans="1:9" ht="15.75" thickBot="1" x14ac:dyDescent="0.3">
      <c r="A89" s="1"/>
      <c r="B89" s="1" t="s">
        <v>87</v>
      </c>
      <c r="C89" s="1"/>
      <c r="D89" s="1"/>
      <c r="E89" s="1"/>
      <c r="F89" s="1"/>
      <c r="G89" s="1"/>
      <c r="H89" s="1"/>
      <c r="I89" s="6">
        <f>ROUND(I85+I88,5)</f>
        <v>1000</v>
      </c>
    </row>
    <row r="90" spans="1:9" s="9" customFormat="1" ht="12" thickBot="1" x14ac:dyDescent="0.25">
      <c r="A90" s="1" t="s">
        <v>88</v>
      </c>
      <c r="B90" s="1"/>
      <c r="C90" s="1"/>
      <c r="D90" s="1"/>
      <c r="E90" s="1"/>
      <c r="F90" s="1"/>
      <c r="G90" s="1"/>
      <c r="H90" s="1"/>
      <c r="I90" s="8">
        <f>ROUND(I84+I89,5)</f>
        <v>62202</v>
      </c>
    </row>
    <row r="91" spans="1:9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Cultural Council of Greater Jacksonville, Inc.
&amp;"Arial,Bold"&amp;14 Profit &amp;&amp; Loss Budget Overview
&amp;"Arial,Bold"&amp;10 October 2019 through September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EBS</dc:creator>
  <cp:lastModifiedBy>Cedric Lewis</cp:lastModifiedBy>
  <dcterms:created xsi:type="dcterms:W3CDTF">2020-01-30T15:57:52Z</dcterms:created>
  <dcterms:modified xsi:type="dcterms:W3CDTF">2020-01-30T15:58:45Z</dcterms:modified>
</cp:coreProperties>
</file>