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515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Sheet1!$A:$F,Sheet1!$1:$1</definedName>
    <definedName name="QB_COLUMN_29" localSheetId="1" hidden="1">Sheet1!$G$1</definedName>
    <definedName name="QB_DATA_0" localSheetId="1" hidden="1">Sheet1!$6:$6,Sheet1!$8:$8,Sheet1!$9:$9,Sheet1!$10:$10,Sheet1!$13:$13,Sheet1!$14:$14,Sheet1!$17:$17,Sheet1!$18:$18,Sheet1!$25:$25,Sheet1!$32:$32,Sheet1!$33:$33,Sheet1!$34:$34,Sheet1!#REF!,Sheet1!#REF!,Sheet1!#REF!,Sheet1!#REF!</definedName>
    <definedName name="QB_DATA_1" localSheetId="1" hidden="1">Sheet1!#REF!</definedName>
    <definedName name="QB_FORMULA_0" localSheetId="1" hidden="1">Sheet1!$G$11,Sheet1!$G$15,Sheet1!$G$19,Sheet1!$G$20,Sheet1!$G$21,Sheet1!$G$26,Sheet1!$G$27,Sheet1!$G$28,Sheet1!$G$29,Sheet1!$G$35,Sheet1!$G$36,Sheet1!$G$37,Sheet1!#REF!,Sheet1!#REF!,Sheet1!#REF!,Sheet1!#REF!</definedName>
    <definedName name="QB_FORMULA_1" localSheetId="1" hidden="1">Sheet1!#REF!,Sheet1!#REF!,Sheet1!#REF!,Sheet1!#REF!</definedName>
    <definedName name="QB_ROW_1" localSheetId="1" hidden="1">Sheet1!$A$2</definedName>
    <definedName name="QB_ROW_10031" localSheetId="1" hidden="1">Sheet1!#REF!</definedName>
    <definedName name="QB_ROW_1011" localSheetId="1" hidden="1">Sheet1!$B$3</definedName>
    <definedName name="QB_ROW_10331" localSheetId="1" hidden="1">Sheet1!#REF!</definedName>
    <definedName name="QB_ROW_11031" localSheetId="1" hidden="1">Sheet1!#REF!</definedName>
    <definedName name="QB_ROW_11331" localSheetId="1" hidden="1">Sheet1!#REF!</definedName>
    <definedName name="QB_ROW_12031" localSheetId="1" hidden="1">Sheet1!#REF!</definedName>
    <definedName name="QB_ROW_12331" localSheetId="1" hidden="1">Sheet1!#REF!</definedName>
    <definedName name="QB_ROW_1311" localSheetId="1" hidden="1">Sheet1!$B$29</definedName>
    <definedName name="QB_ROW_14011" localSheetId="1" hidden="1">Sheet1!#REF!</definedName>
    <definedName name="QB_ROW_140230" localSheetId="1" hidden="1">Sheet1!$D$34</definedName>
    <definedName name="QB_ROW_14311" localSheetId="1" hidden="1">Sheet1!#REF!</definedName>
    <definedName name="QB_ROW_17221" localSheetId="1" hidden="1">Sheet1!#REF!</definedName>
    <definedName name="QB_ROW_2021" localSheetId="1" hidden="1">Sheet1!$C$4</definedName>
    <definedName name="QB_ROW_2321" localSheetId="1" hidden="1">Sheet1!$C$21</definedName>
    <definedName name="QB_ROW_301" localSheetId="1" hidden="1">Sheet1!$A$37</definedName>
    <definedName name="QB_ROW_3021" localSheetId="1" hidden="1">Sheet1!$C$22</definedName>
    <definedName name="QB_ROW_3321" localSheetId="1" hidden="1">Sheet1!$C$28</definedName>
    <definedName name="QB_ROW_4230" localSheetId="1" hidden="1">Sheet1!$D$32</definedName>
    <definedName name="QB_ROW_47220" localSheetId="1" hidden="1">Sheet1!#REF!</definedName>
    <definedName name="QB_ROW_5011" localSheetId="1" hidden="1">Sheet1!$B$30</definedName>
    <definedName name="QB_ROW_52030" localSheetId="1" hidden="1">Sheet1!$D$5</definedName>
    <definedName name="QB_ROW_52330" localSheetId="1" hidden="1">Sheet1!$D$20</definedName>
    <definedName name="QB_ROW_5311" localSheetId="1" hidden="1">Sheet1!$B$36</definedName>
    <definedName name="QB_ROW_53240" localSheetId="1" hidden="1">Sheet1!$E$6</definedName>
    <definedName name="QB_ROW_54250" localSheetId="1" hidden="1">Sheet1!$F$8</definedName>
    <definedName name="QB_ROW_55250" localSheetId="1" hidden="1">Sheet1!$F$9</definedName>
    <definedName name="QB_ROW_56250" localSheetId="1" hidden="1">Sheet1!$F$10</definedName>
    <definedName name="QB_ROW_57250" localSheetId="1" hidden="1">Sheet1!$F$13</definedName>
    <definedName name="QB_ROW_58250" localSheetId="1" hidden="1">Sheet1!$F$14</definedName>
    <definedName name="QB_ROW_59040" localSheetId="1" hidden="1">Sheet1!$E$16</definedName>
    <definedName name="QB_ROW_59340" localSheetId="1" hidden="1">Sheet1!$E$19</definedName>
    <definedName name="QB_ROW_60250" localSheetId="1" hidden="1">Sheet1!$F$17</definedName>
    <definedName name="QB_ROW_61250" localSheetId="1" hidden="1">Sheet1!$F$18</definedName>
    <definedName name="QB_ROW_63040" localSheetId="1" hidden="1">Sheet1!$E$7</definedName>
    <definedName name="QB_ROW_63340" localSheetId="1" hidden="1">Sheet1!$E$11</definedName>
    <definedName name="QB_ROW_64040" localSheetId="1" hidden="1">Sheet1!$E$12</definedName>
    <definedName name="QB_ROW_64340" localSheetId="1" hidden="1">Sheet1!$E$15</definedName>
    <definedName name="QB_ROW_65030" localSheetId="1" hidden="1">Sheet1!$D$23</definedName>
    <definedName name="QB_ROW_65330" localSheetId="1" hidden="1">Sheet1!$D$27</definedName>
    <definedName name="QB_ROW_66040" localSheetId="1" hidden="1">Sheet1!$E$24</definedName>
    <definedName name="QB_ROW_66340" localSheetId="1" hidden="1">Sheet1!$E$26</definedName>
    <definedName name="QB_ROW_68250" localSheetId="1" hidden="1">Sheet1!$F$25</definedName>
    <definedName name="QB_ROW_7001" localSheetId="1" hidden="1">Sheet1!#REF!</definedName>
    <definedName name="QB_ROW_7301" localSheetId="1" hidden="1">Sheet1!#REF!</definedName>
    <definedName name="QB_ROW_75020" localSheetId="1" hidden="1">Sheet1!$C$31</definedName>
    <definedName name="QB_ROW_75320" localSheetId="1" hidden="1">Sheet1!$C$35</definedName>
    <definedName name="QB_ROW_76230" localSheetId="1" hidden="1">Sheet1!$D$33</definedName>
    <definedName name="QB_ROW_77240" localSheetId="1" hidden="1">Sheet1!#REF!</definedName>
    <definedName name="QB_ROW_78040" localSheetId="1" hidden="1">Sheet1!#REF!</definedName>
    <definedName name="QB_ROW_78340" localSheetId="1" hidden="1">Sheet1!#REF!</definedName>
    <definedName name="QB_ROW_8011" localSheetId="1" hidden="1">Sheet1!#REF!</definedName>
    <definedName name="QB_ROW_81350" localSheetId="1" hidden="1">Sheet1!#REF!</definedName>
    <definedName name="QB_ROW_82240" localSheetId="1" hidden="1">Sheet1!#REF!</definedName>
    <definedName name="QB_ROW_8311" localSheetId="1" hidden="1">Sheet1!#REF!</definedName>
    <definedName name="QB_ROW_9021" localSheetId="1" hidden="1">Sheet1!#REF!</definedName>
    <definedName name="QB_ROW_9321" localSheetId="1" hidden="1">Sheet1!#REF!</definedName>
    <definedName name="QBCANSUPPORTUPDATE" localSheetId="1">TRUE</definedName>
    <definedName name="QBCOMPANYFILENAME" localSheetId="1">"C:\Users\Public\Documents\Intuit\QuickBooks\Company Files\Cultural Council of Greater Jacksonville, Inc..qbw"</definedName>
    <definedName name="QBENDDATE" localSheetId="1">20191231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"9809ba5da31046c699dbf09bee4ff028"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6</definedName>
    <definedName name="QBSTARTDATE" localSheetId="1">20191231</definedName>
  </definedNames>
  <calcPr calcId="145621"/>
</workbook>
</file>

<file path=xl/calcChain.xml><?xml version="1.0" encoding="utf-8"?>
<calcChain xmlns="http://schemas.openxmlformats.org/spreadsheetml/2006/main">
  <c r="G76" i="1" l="1"/>
  <c r="G67" i="1"/>
  <c r="G68" i="1" s="1"/>
  <c r="G69" i="1" s="1"/>
  <c r="O62" i="1"/>
  <c r="G60" i="1"/>
  <c r="G56" i="1"/>
  <c r="G52" i="1"/>
  <c r="G61" i="1" l="1"/>
  <c r="G62" i="1" s="1"/>
  <c r="G70" i="1" s="1"/>
  <c r="G35" i="1" l="1"/>
  <c r="G36" i="1" s="1"/>
  <c r="G26" i="1"/>
  <c r="G27" i="1" s="1"/>
  <c r="G28" i="1" s="1"/>
  <c r="G19" i="1"/>
  <c r="G15" i="1"/>
  <c r="G11" i="1"/>
  <c r="G20" i="1" l="1"/>
  <c r="G21" i="1" s="1"/>
  <c r="G29" i="1" s="1"/>
  <c r="G37" i="1" s="1"/>
</calcChain>
</file>

<file path=xl/sharedStrings.xml><?xml version="1.0" encoding="utf-8"?>
<sst xmlns="http://schemas.openxmlformats.org/spreadsheetml/2006/main" count="103" uniqueCount="51">
  <si>
    <t>Dec 31, 19</t>
  </si>
  <si>
    <t>ASSETS</t>
  </si>
  <si>
    <t>Current Assets</t>
  </si>
  <si>
    <t>Checking/Savings</t>
  </si>
  <si>
    <t>10000 · Cash</t>
  </si>
  <si>
    <t>10100 · BB&amp;T *8809</t>
  </si>
  <si>
    <t>10200 · Community First Credit Union</t>
  </si>
  <si>
    <t>10201 · Community First Ck *90</t>
  </si>
  <si>
    <t>10202 · Community First Savings *00</t>
  </si>
  <si>
    <t>10203 · Community First MM *30</t>
  </si>
  <si>
    <t>Total 10200 · Community First Credit Union</t>
  </si>
  <si>
    <t>10300 · Vystar Credit Union</t>
  </si>
  <si>
    <t>10301 · Vystar Checking *5784</t>
  </si>
  <si>
    <t>10302 · Vystar Savings *8908</t>
  </si>
  <si>
    <t>Total 10300 · Vystar Credit Union</t>
  </si>
  <si>
    <t>10400 · Regions</t>
  </si>
  <si>
    <t>10401 · Regions Ck *6736</t>
  </si>
  <si>
    <t>10402 · Regions  MM *7074</t>
  </si>
  <si>
    <t>Total 10400 · Regions</t>
  </si>
  <si>
    <t>Total 10000 · Cash</t>
  </si>
  <si>
    <t>Total Checking/Savings</t>
  </si>
  <si>
    <t>Accounts Receivable</t>
  </si>
  <si>
    <t>11000 · Account Receivable</t>
  </si>
  <si>
    <t>11100 · Grants Receivable</t>
  </si>
  <si>
    <t>11120 · DCA</t>
  </si>
  <si>
    <t>Total 11100 · Grants Receivable</t>
  </si>
  <si>
    <t>Total 11000 · Account Receivable</t>
  </si>
  <si>
    <t>Total Accounts Receivable</t>
  </si>
  <si>
    <t>Total Current Assets</t>
  </si>
  <si>
    <t>Fixed Assets</t>
  </si>
  <si>
    <t>15000 · Fixed Assets</t>
  </si>
  <si>
    <t>15100 · Furniture &amp; Equipment</t>
  </si>
  <si>
    <t>15200 · Computer &amp; Equipment</t>
  </si>
  <si>
    <t>15300 · Accumulated Depreciation</t>
  </si>
  <si>
    <t>Total 15000 · Fixed Assets</t>
  </si>
  <si>
    <t>Total Fixed Assets</t>
  </si>
  <si>
    <t>TOTAL ASSETS</t>
  </si>
  <si>
    <t>LIABILITIES &amp; EQUITY</t>
  </si>
  <si>
    <t>Current Liabilities</t>
  </si>
  <si>
    <t>20000 · Accounts Payable</t>
  </si>
  <si>
    <t>Credit Cards</t>
  </si>
  <si>
    <t>Total Credit Cards</t>
  </si>
  <si>
    <t>Other Current Liabilities</t>
  </si>
  <si>
    <t>21300 · Public Art</t>
  </si>
  <si>
    <t>Total Liabilities</t>
  </si>
  <si>
    <t>Equity</t>
  </si>
  <si>
    <t>32000 · Unrestricted Net Assets</t>
  </si>
  <si>
    <t>Net Income</t>
  </si>
  <si>
    <t>Total Equity</t>
  </si>
  <si>
    <t>TOTAL LIABILITIES &amp; EQUITY</t>
  </si>
  <si>
    <t>Jan 31,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</si>
</sst>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164" fontId="2" fillId="0" borderId="1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1" fillId="0" borderId="6" xfId="0" applyNumberFormat="1" applyFont="1" applyBorder="1"/>
    <xf numFmtId="0" fontId="1" fillId="2" borderId="0" xfId="0" applyNumberFormat="1" applyFont="1" applyFill="1"/>
    <xf numFmtId="0" fontId="0" fillId="2" borderId="0" xfId="0" applyNumberFormat="1" applyFill="1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4" customFormat="1" x14ac:dyDescent="0.25">
      <c r="E30" s="13"/>
      <c r="F30" s="13"/>
      <c r="G30" s="13"/>
      <c r="H30" s="13"/>
    </row>
    <row r="31" spans="5:8" s="14" customFormat="1" x14ac:dyDescent="0.25">
      <c r="E31" s="13"/>
      <c r="F31" s="13"/>
      <c r="G31" s="13"/>
      <c r="H31" s="13"/>
    </row>
    <row r="32" spans="5:8" s="14" customFormat="1" x14ac:dyDescent="0.25"/>
    <row r="40" spans="2:3" x14ac:dyDescent="0.25">
      <c r="B40" s="15"/>
      <c r="C40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79"/>
  <sheetViews>
    <sheetView tabSelected="1" view="pageLayout" zoomScaleNormal="100" workbookViewId="0">
      <selection activeCell="A40" sqref="A40:O40"/>
    </sheetView>
  </sheetViews>
  <sheetFormatPr defaultRowHeight="15" x14ac:dyDescent="0.25"/>
  <cols>
    <col min="1" max="5" width="3" style="11" customWidth="1"/>
    <col min="6" max="6" width="32.85546875" style="11" customWidth="1"/>
    <col min="7" max="7" width="10" style="12" bestFit="1" customWidth="1"/>
    <col min="9" max="13" width="3" style="11" customWidth="1"/>
    <col min="14" max="14" width="22.7109375" style="11" customWidth="1"/>
    <col min="15" max="15" width="10" style="12" bestFit="1" customWidth="1"/>
  </cols>
  <sheetData>
    <row r="1" spans="1:15" s="10" customFormat="1" ht="15.75" thickBot="1" x14ac:dyDescent="0.3">
      <c r="A1" s="8"/>
      <c r="B1" s="8"/>
      <c r="C1" s="8"/>
      <c r="D1" s="8"/>
      <c r="E1" s="8"/>
      <c r="F1" s="8"/>
      <c r="G1" s="9" t="s">
        <v>0</v>
      </c>
      <c r="I1" s="8"/>
      <c r="J1" s="8"/>
      <c r="K1" s="8"/>
      <c r="L1" s="8"/>
      <c r="M1" s="8"/>
      <c r="N1" s="8"/>
      <c r="O1" s="9" t="s">
        <v>0</v>
      </c>
    </row>
    <row r="2" spans="1:15" ht="15.75" thickTop="1" x14ac:dyDescent="0.25">
      <c r="A2" s="1" t="s">
        <v>1</v>
      </c>
      <c r="B2" s="1"/>
      <c r="C2" s="1"/>
      <c r="D2" s="1"/>
      <c r="E2" s="1"/>
      <c r="F2" s="1"/>
      <c r="G2" s="2"/>
      <c r="I2" s="1" t="s">
        <v>37</v>
      </c>
      <c r="J2" s="1"/>
      <c r="K2" s="1"/>
      <c r="L2" s="1"/>
      <c r="M2" s="1"/>
      <c r="N2" s="1"/>
      <c r="O2" s="2"/>
    </row>
    <row r="3" spans="1:15" x14ac:dyDescent="0.25">
      <c r="A3" s="1"/>
      <c r="B3" s="1" t="s">
        <v>2</v>
      </c>
      <c r="C3" s="1"/>
      <c r="D3" s="1"/>
      <c r="E3" s="1"/>
      <c r="F3" s="1"/>
      <c r="G3" s="2"/>
      <c r="I3" s="1"/>
      <c r="J3" s="1"/>
      <c r="K3" s="1" t="s">
        <v>38</v>
      </c>
      <c r="L3" s="1"/>
      <c r="M3" s="1"/>
      <c r="N3" s="1"/>
      <c r="O3" s="2"/>
    </row>
    <row r="4" spans="1:15" x14ac:dyDescent="0.25">
      <c r="A4" s="1"/>
      <c r="B4" s="1"/>
      <c r="C4" s="1" t="s">
        <v>3</v>
      </c>
      <c r="D4" s="1"/>
      <c r="E4" s="1"/>
      <c r="F4" s="1"/>
      <c r="G4" s="2"/>
      <c r="I4" s="1"/>
      <c r="J4" s="1"/>
      <c r="K4" s="1"/>
      <c r="L4" s="1"/>
      <c r="M4" s="1" t="s">
        <v>39</v>
      </c>
      <c r="N4" s="1"/>
      <c r="O4" s="16">
        <v>22374.33</v>
      </c>
    </row>
    <row r="5" spans="1:15" x14ac:dyDescent="0.25">
      <c r="A5" s="1"/>
      <c r="B5" s="1"/>
      <c r="C5" s="1"/>
      <c r="D5" s="1" t="s">
        <v>4</v>
      </c>
      <c r="E5" s="1"/>
      <c r="F5" s="1"/>
      <c r="G5" s="2"/>
      <c r="I5" s="1"/>
      <c r="J5" s="1"/>
      <c r="K5" s="1"/>
      <c r="L5" s="1" t="s">
        <v>40</v>
      </c>
      <c r="M5" s="1"/>
      <c r="N5" s="1"/>
      <c r="O5" s="2"/>
    </row>
    <row r="6" spans="1:15" x14ac:dyDescent="0.25">
      <c r="A6" s="1"/>
      <c r="B6" s="1"/>
      <c r="C6" s="1"/>
      <c r="D6" s="1"/>
      <c r="E6" s="1" t="s">
        <v>5</v>
      </c>
      <c r="F6" s="1"/>
      <c r="G6" s="2">
        <v>30090.43</v>
      </c>
      <c r="I6" s="1"/>
      <c r="J6" s="1"/>
      <c r="K6" s="1"/>
      <c r="L6" s="1" t="s">
        <v>41</v>
      </c>
      <c r="M6" s="1"/>
      <c r="N6" s="1"/>
      <c r="O6" s="16">
        <v>3045.93</v>
      </c>
    </row>
    <row r="7" spans="1:15" hidden="1" x14ac:dyDescent="0.25">
      <c r="A7" s="1"/>
      <c r="B7" s="1"/>
      <c r="C7" s="1"/>
      <c r="D7" s="1"/>
      <c r="E7" s="1" t="s">
        <v>6</v>
      </c>
      <c r="F7" s="1"/>
      <c r="G7" s="2"/>
      <c r="I7" s="1"/>
      <c r="J7" s="1"/>
      <c r="K7" s="1"/>
      <c r="L7" s="1"/>
      <c r="M7" s="1"/>
      <c r="N7" s="1"/>
      <c r="O7" s="2"/>
    </row>
    <row r="8" spans="1:15" hidden="1" x14ac:dyDescent="0.25">
      <c r="A8" s="1"/>
      <c r="B8" s="1"/>
      <c r="C8" s="1"/>
      <c r="D8" s="1"/>
      <c r="E8" s="1"/>
      <c r="F8" s="1" t="s">
        <v>7</v>
      </c>
      <c r="G8" s="2">
        <v>555</v>
      </c>
      <c r="I8" s="1"/>
      <c r="J8" s="1"/>
      <c r="K8" s="1"/>
      <c r="L8" s="1"/>
      <c r="M8" s="1"/>
      <c r="N8" s="1"/>
      <c r="O8" s="2"/>
    </row>
    <row r="9" spans="1:15" hidden="1" x14ac:dyDescent="0.25">
      <c r="A9" s="1"/>
      <c r="B9" s="1"/>
      <c r="C9" s="1"/>
      <c r="D9" s="1"/>
      <c r="E9" s="1"/>
      <c r="F9" s="1" t="s">
        <v>8</v>
      </c>
      <c r="G9" s="2">
        <v>5</v>
      </c>
      <c r="I9" s="1"/>
      <c r="J9" s="1"/>
      <c r="K9" s="1"/>
      <c r="L9" s="1"/>
      <c r="M9" s="1"/>
      <c r="N9" s="1"/>
      <c r="O9" s="2"/>
    </row>
    <row r="10" spans="1:15" ht="15.75" hidden="1" thickBot="1" x14ac:dyDescent="0.3">
      <c r="A10" s="1"/>
      <c r="B10" s="1"/>
      <c r="C10" s="1"/>
      <c r="D10" s="1"/>
      <c r="E10" s="1"/>
      <c r="F10" s="1" t="s">
        <v>9</v>
      </c>
      <c r="G10" s="3">
        <v>239038.13</v>
      </c>
      <c r="I10" s="1"/>
      <c r="J10" s="1"/>
      <c r="K10" s="1"/>
      <c r="L10" s="1"/>
      <c r="M10" s="1"/>
      <c r="N10" s="1"/>
      <c r="O10" s="3"/>
    </row>
    <row r="11" spans="1:15" x14ac:dyDescent="0.25">
      <c r="A11" s="1"/>
      <c r="B11" s="1"/>
      <c r="C11" s="1"/>
      <c r="D11" s="1"/>
      <c r="E11" s="1" t="s">
        <v>10</v>
      </c>
      <c r="F11" s="1"/>
      <c r="G11" s="2">
        <f>ROUND(SUM(G7:G10),5)</f>
        <v>239598.13</v>
      </c>
      <c r="I11" s="1"/>
      <c r="J11" s="1"/>
      <c r="K11" s="1"/>
      <c r="L11" s="1" t="s">
        <v>42</v>
      </c>
      <c r="M11" s="1"/>
      <c r="N11" s="1"/>
      <c r="O11" s="2"/>
    </row>
    <row r="12" spans="1:15" hidden="1" x14ac:dyDescent="0.25">
      <c r="A12" s="1"/>
      <c r="B12" s="1"/>
      <c r="C12" s="1"/>
      <c r="D12" s="1"/>
      <c r="E12" s="1" t="s">
        <v>11</v>
      </c>
      <c r="F12" s="1"/>
      <c r="G12" s="2"/>
      <c r="I12" s="1"/>
      <c r="J12" s="1"/>
      <c r="K12" s="1"/>
      <c r="L12" s="1"/>
      <c r="M12" s="1"/>
      <c r="N12" s="1"/>
      <c r="O12" s="2"/>
    </row>
    <row r="13" spans="1:15" hidden="1" x14ac:dyDescent="0.25">
      <c r="A13" s="1"/>
      <c r="B13" s="1"/>
      <c r="C13" s="1"/>
      <c r="D13" s="1"/>
      <c r="E13" s="1"/>
      <c r="F13" s="1" t="s">
        <v>12</v>
      </c>
      <c r="G13" s="2">
        <v>100</v>
      </c>
      <c r="I13" s="1"/>
      <c r="J13" s="1"/>
      <c r="K13" s="1"/>
      <c r="L13" s="1"/>
      <c r="M13" s="1"/>
      <c r="N13" s="1"/>
      <c r="O13" s="2"/>
    </row>
    <row r="14" spans="1:15" hidden="1" x14ac:dyDescent="0.25">
      <c r="A14" s="1"/>
      <c r="B14" s="1"/>
      <c r="C14" s="1"/>
      <c r="D14" s="1"/>
      <c r="E14" s="1"/>
      <c r="F14" s="1" t="s">
        <v>13</v>
      </c>
      <c r="G14" s="4">
        <v>242416.94</v>
      </c>
      <c r="I14" s="1"/>
      <c r="J14" s="1"/>
      <c r="K14" s="1"/>
      <c r="L14" s="1"/>
      <c r="M14" s="1"/>
      <c r="N14" s="1"/>
      <c r="O14" s="4"/>
    </row>
    <row r="15" spans="1:15" x14ac:dyDescent="0.25">
      <c r="A15" s="1"/>
      <c r="B15" s="1"/>
      <c r="C15" s="1"/>
      <c r="D15" s="1"/>
      <c r="E15" s="1" t="s">
        <v>14</v>
      </c>
      <c r="F15" s="1"/>
      <c r="G15" s="4">
        <f>ROUND(SUM(G12:G14),5)</f>
        <v>242516.94</v>
      </c>
      <c r="I15" s="1"/>
      <c r="J15" s="1"/>
      <c r="K15" s="1"/>
      <c r="L15" s="1"/>
      <c r="M15" s="1"/>
      <c r="N15" s="1" t="s">
        <v>43</v>
      </c>
      <c r="O15" s="4">
        <v>377205.82</v>
      </c>
    </row>
    <row r="16" spans="1:15" ht="15.75" hidden="1" thickBot="1" x14ac:dyDescent="0.3">
      <c r="A16" s="1"/>
      <c r="B16" s="1"/>
      <c r="C16" s="1"/>
      <c r="D16" s="1"/>
      <c r="E16" s="1" t="s">
        <v>15</v>
      </c>
      <c r="F16" s="1"/>
      <c r="G16" s="2"/>
      <c r="I16" s="1"/>
      <c r="J16" s="1"/>
      <c r="K16" s="1"/>
      <c r="L16" s="1"/>
      <c r="M16" s="1"/>
      <c r="N16" s="1"/>
      <c r="O16" s="4"/>
    </row>
    <row r="17" spans="1:15" ht="15.75" hidden="1" thickBot="1" x14ac:dyDescent="0.3">
      <c r="A17" s="1"/>
      <c r="B17" s="1"/>
      <c r="C17" s="1"/>
      <c r="D17" s="1"/>
      <c r="E17" s="1"/>
      <c r="F17" s="1" t="s">
        <v>16</v>
      </c>
      <c r="G17" s="2">
        <v>298875.95</v>
      </c>
      <c r="I17" s="1"/>
      <c r="J17" s="1"/>
      <c r="K17" s="1"/>
      <c r="L17" s="1"/>
      <c r="M17" s="1"/>
      <c r="N17" s="1"/>
      <c r="O17" s="4"/>
    </row>
    <row r="18" spans="1:15" ht="15.75" hidden="1" thickBot="1" x14ac:dyDescent="0.3">
      <c r="A18" s="1"/>
      <c r="B18" s="1"/>
      <c r="C18" s="1"/>
      <c r="D18" s="1"/>
      <c r="E18" s="1"/>
      <c r="F18" s="1" t="s">
        <v>17</v>
      </c>
      <c r="G18" s="4">
        <v>6445.86</v>
      </c>
      <c r="I18" s="1"/>
      <c r="J18" s="1"/>
      <c r="K18" s="1"/>
      <c r="L18" s="1"/>
      <c r="M18" s="1"/>
      <c r="N18" s="1"/>
      <c r="O18" s="4"/>
    </row>
    <row r="19" spans="1:15" ht="15.75" thickBot="1" x14ac:dyDescent="0.3">
      <c r="A19" s="1"/>
      <c r="B19" s="1"/>
      <c r="C19" s="1"/>
      <c r="D19" s="1"/>
      <c r="E19" s="1" t="s">
        <v>18</v>
      </c>
      <c r="F19" s="1"/>
      <c r="G19" s="4">
        <f>ROUND(SUM(G16:G18),5)</f>
        <v>305321.81</v>
      </c>
      <c r="I19" s="1"/>
      <c r="J19" s="1" t="s">
        <v>44</v>
      </c>
      <c r="K19" s="1"/>
      <c r="L19" s="1"/>
      <c r="M19" s="1"/>
      <c r="N19" s="1"/>
      <c r="O19" s="17">
        <v>402626</v>
      </c>
    </row>
    <row r="20" spans="1:15" ht="15.75" hidden="1" thickTop="1" x14ac:dyDescent="0.25">
      <c r="A20" s="1"/>
      <c r="B20" s="1"/>
      <c r="C20" s="1"/>
      <c r="D20" s="1" t="s">
        <v>19</v>
      </c>
      <c r="E20" s="1"/>
      <c r="F20" s="1"/>
      <c r="G20" s="4">
        <f>ROUND(SUM(G5:G6)+G11+G15+G19,5)</f>
        <v>817527.31</v>
      </c>
      <c r="I20" s="1"/>
      <c r="J20" s="1"/>
      <c r="K20" s="1"/>
      <c r="L20" s="1"/>
      <c r="M20" s="1"/>
      <c r="N20" s="1"/>
      <c r="O20" s="4"/>
    </row>
    <row r="21" spans="1:15" ht="16.5" thickTop="1" thickBot="1" x14ac:dyDescent="0.3">
      <c r="A21" s="1"/>
      <c r="B21" s="1"/>
      <c r="C21" s="1" t="s">
        <v>20</v>
      </c>
      <c r="D21" s="1"/>
      <c r="E21" s="1"/>
      <c r="F21" s="1"/>
      <c r="G21" s="17">
        <f>ROUND(G4+G20,5)</f>
        <v>817527.31</v>
      </c>
      <c r="I21" s="1"/>
      <c r="J21" s="1" t="s">
        <v>45</v>
      </c>
      <c r="K21" s="1"/>
      <c r="L21" s="1"/>
      <c r="M21" s="1"/>
      <c r="N21" s="1"/>
      <c r="O21" s="4"/>
    </row>
    <row r="22" spans="1:15" ht="15.75" hidden="1" thickBot="1" x14ac:dyDescent="0.3">
      <c r="A22" s="1"/>
      <c r="B22" s="1"/>
      <c r="C22" s="1" t="s">
        <v>21</v>
      </c>
      <c r="D22" s="1"/>
      <c r="E22" s="1"/>
      <c r="F22" s="1"/>
      <c r="G22" s="2"/>
      <c r="I22" s="1"/>
      <c r="J22" s="1"/>
      <c r="K22" s="1"/>
      <c r="L22" s="1"/>
      <c r="M22" s="1"/>
      <c r="N22" s="1"/>
      <c r="O22" s="4"/>
    </row>
    <row r="23" spans="1:15" ht="15.75" hidden="1" thickBot="1" x14ac:dyDescent="0.3">
      <c r="A23" s="1"/>
      <c r="B23" s="1"/>
      <c r="C23" s="1"/>
      <c r="D23" s="1" t="s">
        <v>22</v>
      </c>
      <c r="E23" s="1"/>
      <c r="F23" s="1"/>
      <c r="G23" s="2"/>
      <c r="I23" s="1"/>
      <c r="J23" s="1"/>
      <c r="K23" s="1"/>
      <c r="L23" s="1"/>
      <c r="M23" s="1"/>
      <c r="N23" s="1"/>
      <c r="O23" s="4"/>
    </row>
    <row r="24" spans="1:15" ht="15.75" hidden="1" thickBot="1" x14ac:dyDescent="0.3">
      <c r="A24" s="1"/>
      <c r="B24" s="1"/>
      <c r="C24" s="1"/>
      <c r="D24" s="1"/>
      <c r="E24" s="1" t="s">
        <v>23</v>
      </c>
      <c r="F24" s="1"/>
      <c r="G24" s="2"/>
      <c r="I24" s="1"/>
      <c r="J24" s="1"/>
      <c r="K24" s="1"/>
      <c r="L24" s="1"/>
      <c r="M24" s="1"/>
      <c r="N24" s="1"/>
      <c r="O24" s="4"/>
    </row>
    <row r="25" spans="1:15" ht="15.75" hidden="1" thickBot="1" x14ac:dyDescent="0.3">
      <c r="A25" s="1"/>
      <c r="B25" s="1"/>
      <c r="C25" s="1"/>
      <c r="D25" s="1"/>
      <c r="E25" s="1"/>
      <c r="F25" s="1" t="s">
        <v>24</v>
      </c>
      <c r="G25" s="4">
        <v>21627</v>
      </c>
      <c r="I25" s="1"/>
      <c r="J25" s="1"/>
      <c r="K25" s="1"/>
      <c r="L25" s="1"/>
      <c r="M25" s="1"/>
      <c r="N25" s="1"/>
      <c r="O25" s="4"/>
    </row>
    <row r="26" spans="1:15" ht="15.75" hidden="1" thickBot="1" x14ac:dyDescent="0.3">
      <c r="A26" s="1"/>
      <c r="B26" s="1"/>
      <c r="C26" s="1"/>
      <c r="D26" s="1"/>
      <c r="E26" s="1" t="s">
        <v>25</v>
      </c>
      <c r="F26" s="1"/>
      <c r="G26" s="5">
        <f>ROUND(SUM(G24:G25),5)</f>
        <v>21627</v>
      </c>
      <c r="I26" s="1"/>
      <c r="J26" s="1"/>
      <c r="K26" s="1"/>
      <c r="L26" s="1"/>
      <c r="M26" s="1"/>
      <c r="N26" s="1"/>
      <c r="O26" s="4"/>
    </row>
    <row r="27" spans="1:15" ht="15.75" hidden="1" thickBot="1" x14ac:dyDescent="0.3">
      <c r="A27" s="1"/>
      <c r="B27" s="1"/>
      <c r="C27" s="1"/>
      <c r="D27" s="1" t="s">
        <v>26</v>
      </c>
      <c r="E27" s="1"/>
      <c r="F27" s="1"/>
      <c r="G27" s="5">
        <f>ROUND(G23+G26,5)</f>
        <v>21627</v>
      </c>
      <c r="I27" s="1"/>
      <c r="J27" s="1"/>
      <c r="K27" s="1"/>
      <c r="L27" s="1"/>
      <c r="M27" s="1"/>
      <c r="N27" s="1"/>
      <c r="O27" s="4"/>
    </row>
    <row r="28" spans="1:15" ht="15.75" thickTop="1" x14ac:dyDescent="0.25">
      <c r="A28" s="1"/>
      <c r="B28" s="1"/>
      <c r="C28" s="1" t="s">
        <v>27</v>
      </c>
      <c r="D28" s="1"/>
      <c r="E28" s="1"/>
      <c r="F28" s="1"/>
      <c r="G28" s="5">
        <f>ROUND(G22+G27,5)</f>
        <v>21627</v>
      </c>
      <c r="I28" s="1"/>
      <c r="J28" s="1"/>
      <c r="K28" s="1" t="s">
        <v>46</v>
      </c>
      <c r="L28" s="1"/>
      <c r="M28" s="1"/>
      <c r="N28" s="1"/>
      <c r="O28" s="4">
        <v>298985.32</v>
      </c>
    </row>
    <row r="29" spans="1:15" ht="15.75" thickBot="1" x14ac:dyDescent="0.3">
      <c r="A29" s="1"/>
      <c r="B29" s="1" t="s">
        <v>28</v>
      </c>
      <c r="C29" s="1"/>
      <c r="D29" s="1"/>
      <c r="E29" s="1"/>
      <c r="F29" s="1"/>
      <c r="G29" s="17">
        <f>ROUND(G3+G21+G28,5)</f>
        <v>839154.31</v>
      </c>
      <c r="I29" s="1"/>
      <c r="J29" s="1"/>
      <c r="K29" s="1" t="s">
        <v>47</v>
      </c>
      <c r="L29" s="1"/>
      <c r="M29" s="1"/>
      <c r="N29" s="1"/>
      <c r="O29" s="16">
        <v>138577.38</v>
      </c>
    </row>
    <row r="30" spans="1:15" ht="15.75" hidden="1" thickBot="1" x14ac:dyDescent="0.3">
      <c r="A30" s="1"/>
      <c r="B30" s="1" t="s">
        <v>29</v>
      </c>
      <c r="C30" s="1"/>
      <c r="D30" s="1"/>
      <c r="E30" s="1"/>
      <c r="F30" s="1"/>
      <c r="G30" s="2"/>
      <c r="I30" s="1"/>
      <c r="J30" s="1"/>
      <c r="K30" s="1"/>
      <c r="L30" s="1"/>
      <c r="M30" s="1"/>
      <c r="N30" s="1"/>
      <c r="O30" s="4"/>
    </row>
    <row r="31" spans="1:15" ht="15.75" hidden="1" thickBot="1" x14ac:dyDescent="0.3">
      <c r="A31" s="1"/>
      <c r="B31" s="1"/>
      <c r="C31" s="1" t="s">
        <v>30</v>
      </c>
      <c r="D31" s="1"/>
      <c r="E31" s="1"/>
      <c r="F31" s="1"/>
      <c r="G31" s="2"/>
      <c r="I31" s="1"/>
      <c r="J31" s="1"/>
      <c r="K31" s="1"/>
      <c r="L31" s="1"/>
      <c r="M31" s="1"/>
      <c r="N31" s="1"/>
      <c r="O31" s="4"/>
    </row>
    <row r="32" spans="1:15" ht="15.75" hidden="1" thickBot="1" x14ac:dyDescent="0.3">
      <c r="A32" s="1"/>
      <c r="B32" s="1"/>
      <c r="C32" s="1"/>
      <c r="D32" s="1" t="s">
        <v>31</v>
      </c>
      <c r="E32" s="1"/>
      <c r="F32" s="1"/>
      <c r="G32" s="2">
        <v>22169.99</v>
      </c>
      <c r="I32" s="1"/>
      <c r="J32" s="1"/>
      <c r="K32" s="1"/>
      <c r="L32" s="1"/>
      <c r="M32" s="1"/>
      <c r="N32" s="1"/>
      <c r="O32" s="4"/>
    </row>
    <row r="33" spans="1:15" ht="15.75" hidden="1" thickBot="1" x14ac:dyDescent="0.3">
      <c r="A33" s="1"/>
      <c r="B33" s="1"/>
      <c r="C33" s="1"/>
      <c r="D33" s="1" t="s">
        <v>32</v>
      </c>
      <c r="E33" s="1"/>
      <c r="F33" s="1"/>
      <c r="G33" s="2">
        <v>25402.7</v>
      </c>
      <c r="I33" s="1"/>
      <c r="J33" s="1"/>
      <c r="K33" s="1"/>
      <c r="L33" s="1"/>
      <c r="M33" s="1"/>
      <c r="N33" s="1"/>
      <c r="O33" s="4"/>
    </row>
    <row r="34" spans="1:15" ht="15.75" hidden="1" thickBot="1" x14ac:dyDescent="0.3">
      <c r="A34" s="1"/>
      <c r="B34" s="1"/>
      <c r="C34" s="1"/>
      <c r="D34" s="1" t="s">
        <v>33</v>
      </c>
      <c r="E34" s="1"/>
      <c r="F34" s="1"/>
      <c r="G34" s="4">
        <v>-46538.22</v>
      </c>
      <c r="I34" s="1"/>
      <c r="J34" s="1"/>
      <c r="K34" s="1"/>
      <c r="L34" s="1"/>
      <c r="M34" s="1"/>
      <c r="N34" s="1"/>
      <c r="O34" s="4"/>
    </row>
    <row r="35" spans="1:15" ht="16.5" thickTop="1" thickBot="1" x14ac:dyDescent="0.3">
      <c r="A35" s="1"/>
      <c r="B35" s="1"/>
      <c r="C35" s="1" t="s">
        <v>34</v>
      </c>
      <c r="D35" s="1"/>
      <c r="E35" s="1"/>
      <c r="F35" s="1"/>
      <c r="G35" s="5">
        <f>ROUND(SUM(G31:G34),5)</f>
        <v>1034.47</v>
      </c>
      <c r="I35" s="1"/>
      <c r="J35" s="1" t="s">
        <v>48</v>
      </c>
      <c r="K35" s="1"/>
      <c r="L35" s="1"/>
      <c r="M35" s="1"/>
      <c r="N35" s="1"/>
      <c r="O35" s="4">
        <v>437562.7</v>
      </c>
    </row>
    <row r="36" spans="1:15" ht="15.75" hidden="1" thickBot="1" x14ac:dyDescent="0.3">
      <c r="A36" s="1"/>
      <c r="B36" s="1" t="s">
        <v>35</v>
      </c>
      <c r="C36" s="1"/>
      <c r="D36" s="1"/>
      <c r="E36" s="1"/>
      <c r="F36" s="1"/>
      <c r="G36" s="5">
        <f>ROUND(G30+G35,5)</f>
        <v>1034.47</v>
      </c>
      <c r="I36" s="1"/>
      <c r="J36" s="1"/>
      <c r="K36" s="1"/>
      <c r="L36" s="1"/>
      <c r="M36" s="1"/>
      <c r="N36" s="1"/>
      <c r="O36" s="4"/>
    </row>
    <row r="37" spans="1:15" s="7" customFormat="1" ht="12" thickBot="1" x14ac:dyDescent="0.25">
      <c r="A37" s="1" t="s">
        <v>36</v>
      </c>
      <c r="B37" s="1"/>
      <c r="C37" s="1"/>
      <c r="D37" s="1"/>
      <c r="E37" s="1"/>
      <c r="F37" s="1"/>
      <c r="G37" s="6">
        <f>ROUND(G2+G29+G36,5)</f>
        <v>840188.78</v>
      </c>
      <c r="I37" s="1" t="s">
        <v>49</v>
      </c>
      <c r="J37" s="1"/>
      <c r="K37" s="1"/>
      <c r="L37" s="1"/>
      <c r="M37" s="1"/>
      <c r="N37" s="1"/>
      <c r="O37" s="6">
        <v>840188.78</v>
      </c>
    </row>
    <row r="38" spans="1:15" ht="15.75" thickTop="1" x14ac:dyDescent="0.25"/>
    <row r="40" spans="1:15" x14ac:dyDescent="0.25">
      <c r="A40" s="20"/>
      <c r="B40" s="20"/>
      <c r="C40" s="20"/>
      <c r="D40" s="20"/>
      <c r="E40" s="20"/>
      <c r="F40" s="20"/>
      <c r="G40" s="21"/>
      <c r="H40" s="22"/>
      <c r="I40" s="20"/>
      <c r="J40" s="20"/>
      <c r="K40" s="20"/>
      <c r="L40" s="20"/>
      <c r="M40" s="20"/>
      <c r="N40" s="20"/>
      <c r="O40" s="21"/>
    </row>
    <row r="42" spans="1:15" ht="15.75" thickBot="1" x14ac:dyDescent="0.3">
      <c r="A42" s="8"/>
      <c r="B42" s="8"/>
      <c r="C42" s="8"/>
      <c r="D42" s="8"/>
      <c r="E42" s="8"/>
      <c r="F42" s="8"/>
      <c r="G42" s="9" t="s">
        <v>50</v>
      </c>
      <c r="H42" s="10"/>
      <c r="I42" s="8"/>
      <c r="J42" s="8"/>
      <c r="K42" s="8"/>
      <c r="L42" s="8"/>
      <c r="M42" s="8"/>
      <c r="N42" s="8"/>
      <c r="O42" s="9" t="s">
        <v>50</v>
      </c>
    </row>
    <row r="43" spans="1:15" ht="15.75" thickTop="1" x14ac:dyDescent="0.25">
      <c r="A43" s="1" t="s">
        <v>1</v>
      </c>
      <c r="B43" s="1"/>
      <c r="C43" s="1"/>
      <c r="D43" s="1"/>
      <c r="E43" s="1"/>
      <c r="F43" s="1"/>
      <c r="G43" s="2"/>
      <c r="I43" s="1" t="s">
        <v>37</v>
      </c>
      <c r="J43" s="1"/>
      <c r="K43" s="1"/>
      <c r="L43" s="1"/>
      <c r="M43" s="1"/>
      <c r="N43" s="1"/>
      <c r="O43" s="2"/>
    </row>
    <row r="44" spans="1:15" x14ac:dyDescent="0.25">
      <c r="A44" s="1"/>
      <c r="B44" s="1" t="s">
        <v>2</v>
      </c>
      <c r="C44" s="1"/>
      <c r="D44" s="1"/>
      <c r="E44" s="1"/>
      <c r="F44" s="1"/>
      <c r="G44" s="2"/>
      <c r="I44" s="1"/>
      <c r="J44" s="1"/>
      <c r="K44" s="1" t="s">
        <v>38</v>
      </c>
      <c r="L44" s="1"/>
      <c r="M44" s="1"/>
      <c r="N44" s="1"/>
      <c r="O44" s="2"/>
    </row>
    <row r="45" spans="1:15" x14ac:dyDescent="0.25">
      <c r="A45" s="1"/>
      <c r="B45" s="1"/>
      <c r="C45" s="1" t="s">
        <v>3</v>
      </c>
      <c r="D45" s="1"/>
      <c r="E45" s="1"/>
      <c r="F45" s="1"/>
      <c r="G45" s="2"/>
      <c r="I45" s="1"/>
      <c r="J45" s="1"/>
      <c r="K45" s="1"/>
      <c r="L45" s="1" t="s">
        <v>39</v>
      </c>
      <c r="M45" s="1"/>
      <c r="N45" s="1"/>
      <c r="O45" s="16">
        <v>4892.18</v>
      </c>
    </row>
    <row r="46" spans="1:15" x14ac:dyDescent="0.25">
      <c r="A46" s="1"/>
      <c r="B46" s="1"/>
      <c r="C46" s="1"/>
      <c r="D46" s="1" t="s">
        <v>4</v>
      </c>
      <c r="E46" s="1"/>
      <c r="F46" s="1"/>
      <c r="G46" s="2"/>
      <c r="I46" s="1"/>
      <c r="J46" s="1"/>
      <c r="K46" s="1"/>
      <c r="L46" s="1" t="s">
        <v>40</v>
      </c>
      <c r="M46" s="1"/>
      <c r="N46" s="1"/>
      <c r="O46" s="2"/>
    </row>
    <row r="47" spans="1:15" x14ac:dyDescent="0.25">
      <c r="A47" s="1"/>
      <c r="B47" s="1"/>
      <c r="C47" s="1"/>
      <c r="D47" s="1"/>
      <c r="E47" s="1" t="s">
        <v>5</v>
      </c>
      <c r="F47" s="1"/>
      <c r="G47" s="2">
        <v>30090.94</v>
      </c>
      <c r="I47" s="1"/>
      <c r="J47" s="1"/>
      <c r="K47" s="1"/>
      <c r="L47" s="1" t="s">
        <v>41</v>
      </c>
      <c r="M47" s="1"/>
      <c r="N47" s="1"/>
      <c r="O47" s="16">
        <v>844.64</v>
      </c>
    </row>
    <row r="48" spans="1:15" hidden="1" x14ac:dyDescent="0.25">
      <c r="A48" s="1"/>
      <c r="B48" s="1"/>
      <c r="C48" s="1"/>
      <c r="D48" s="1"/>
      <c r="E48" s="1" t="s">
        <v>6</v>
      </c>
      <c r="F48" s="1"/>
      <c r="G48" s="2"/>
      <c r="I48" s="1"/>
      <c r="J48" s="1"/>
      <c r="K48" s="1"/>
      <c r="L48" s="1"/>
      <c r="M48" s="1"/>
      <c r="N48" s="1"/>
      <c r="O48" s="2"/>
    </row>
    <row r="49" spans="1:15" hidden="1" x14ac:dyDescent="0.25">
      <c r="A49" s="1"/>
      <c r="B49" s="1"/>
      <c r="C49" s="1"/>
      <c r="D49" s="1"/>
      <c r="E49" s="1"/>
      <c r="F49" s="1" t="s">
        <v>7</v>
      </c>
      <c r="G49" s="2">
        <v>555</v>
      </c>
      <c r="I49" s="1"/>
      <c r="J49" s="1"/>
      <c r="K49" s="1"/>
      <c r="L49" s="1"/>
      <c r="M49" s="1"/>
      <c r="N49" s="1"/>
      <c r="O49" s="2"/>
    </row>
    <row r="50" spans="1:15" hidden="1" x14ac:dyDescent="0.25">
      <c r="A50" s="1"/>
      <c r="B50" s="1"/>
      <c r="C50" s="1"/>
      <c r="D50" s="1"/>
      <c r="E50" s="1"/>
      <c r="F50" s="1" t="s">
        <v>8</v>
      </c>
      <c r="G50" s="2">
        <v>5</v>
      </c>
      <c r="I50" s="1"/>
      <c r="J50" s="1"/>
      <c r="K50" s="1"/>
      <c r="L50" s="1"/>
      <c r="M50" s="1"/>
      <c r="N50" s="1"/>
      <c r="O50" s="2"/>
    </row>
    <row r="51" spans="1:15" ht="15.75" hidden="1" thickBot="1" x14ac:dyDescent="0.3">
      <c r="A51" s="1"/>
      <c r="B51" s="1"/>
      <c r="C51" s="1"/>
      <c r="D51" s="1"/>
      <c r="E51" s="1"/>
      <c r="F51" s="1" t="s">
        <v>9</v>
      </c>
      <c r="G51" s="3">
        <v>239464.47</v>
      </c>
      <c r="I51" s="1"/>
      <c r="J51" s="1"/>
      <c r="K51" s="1"/>
      <c r="L51" s="1"/>
      <c r="M51" s="1"/>
      <c r="N51" s="1"/>
      <c r="O51" s="4"/>
    </row>
    <row r="52" spans="1:15" x14ac:dyDescent="0.25">
      <c r="A52" s="1"/>
      <c r="B52" s="1"/>
      <c r="C52" s="1"/>
      <c r="D52" s="1"/>
      <c r="E52" s="1" t="s">
        <v>10</v>
      </c>
      <c r="F52" s="1"/>
      <c r="G52" s="2">
        <f>ROUND(SUM(G48:G51),5)</f>
        <v>240024.47</v>
      </c>
      <c r="I52" s="1"/>
      <c r="J52" s="1"/>
      <c r="K52" s="1"/>
      <c r="L52" s="1" t="s">
        <v>42</v>
      </c>
      <c r="N52" s="1"/>
      <c r="O52" s="4"/>
    </row>
    <row r="53" spans="1:15" hidden="1" x14ac:dyDescent="0.25">
      <c r="A53" s="1"/>
      <c r="B53" s="1"/>
      <c r="C53" s="1"/>
      <c r="D53" s="1"/>
      <c r="E53" s="1" t="s">
        <v>11</v>
      </c>
      <c r="F53" s="1"/>
      <c r="G53" s="2"/>
      <c r="I53" s="1"/>
      <c r="J53" s="1"/>
      <c r="K53" s="1"/>
      <c r="L53" s="1"/>
      <c r="M53" s="1"/>
      <c r="N53" s="1"/>
      <c r="O53" s="2"/>
    </row>
    <row r="54" spans="1:15" hidden="1" x14ac:dyDescent="0.25">
      <c r="A54" s="1"/>
      <c r="B54" s="1"/>
      <c r="C54" s="1"/>
      <c r="D54" s="1"/>
      <c r="E54" s="1"/>
      <c r="F54" s="1" t="s">
        <v>12</v>
      </c>
      <c r="G54" s="2">
        <v>100</v>
      </c>
      <c r="I54" s="1"/>
      <c r="J54" s="1"/>
      <c r="K54" s="1"/>
      <c r="L54" s="1"/>
      <c r="M54" s="1"/>
      <c r="N54" s="1"/>
      <c r="O54" s="2"/>
    </row>
    <row r="55" spans="1:15" hidden="1" x14ac:dyDescent="0.25">
      <c r="A55" s="1"/>
      <c r="B55" s="1"/>
      <c r="C55" s="1"/>
      <c r="D55" s="1"/>
      <c r="E55" s="1"/>
      <c r="F55" s="1" t="s">
        <v>13</v>
      </c>
      <c r="G55" s="4">
        <v>242468.27</v>
      </c>
      <c r="I55" s="1"/>
      <c r="J55" s="1"/>
      <c r="K55" s="1"/>
      <c r="L55" s="1"/>
      <c r="M55" s="1"/>
      <c r="N55" s="1"/>
      <c r="O55" s="4"/>
    </row>
    <row r="56" spans="1:15" x14ac:dyDescent="0.25">
      <c r="A56" s="1"/>
      <c r="B56" s="1"/>
      <c r="C56" s="1"/>
      <c r="D56" s="1"/>
      <c r="E56" s="1" t="s">
        <v>14</v>
      </c>
      <c r="F56" s="1"/>
      <c r="G56" s="4">
        <f>ROUND(SUM(G53:G55),5)</f>
        <v>242568.27</v>
      </c>
      <c r="I56" s="1"/>
      <c r="J56" s="1"/>
      <c r="K56" s="1"/>
      <c r="L56" s="1"/>
      <c r="M56" s="1" t="s">
        <v>43</v>
      </c>
      <c r="N56" s="1"/>
      <c r="O56" s="16">
        <v>377205.82</v>
      </c>
    </row>
    <row r="57" spans="1:15" hidden="1" x14ac:dyDescent="0.25">
      <c r="A57" s="1"/>
      <c r="B57" s="1"/>
      <c r="C57" s="1"/>
      <c r="D57" s="1"/>
      <c r="E57" s="1" t="s">
        <v>15</v>
      </c>
      <c r="F57" s="1"/>
      <c r="G57" s="4"/>
      <c r="I57" s="1"/>
      <c r="J57" s="1"/>
      <c r="K57" s="1"/>
      <c r="L57" s="1"/>
      <c r="M57" s="1"/>
      <c r="N57" s="1"/>
      <c r="O57" s="2"/>
    </row>
    <row r="58" spans="1:15" hidden="1" x14ac:dyDescent="0.25">
      <c r="A58" s="1"/>
      <c r="B58" s="1"/>
      <c r="C58" s="1"/>
      <c r="D58" s="1"/>
      <c r="E58" s="1"/>
      <c r="F58" s="1" t="s">
        <v>16</v>
      </c>
      <c r="G58" s="4">
        <v>912464.7</v>
      </c>
      <c r="I58" s="1"/>
      <c r="J58" s="1"/>
      <c r="K58" s="1"/>
      <c r="L58" s="1"/>
      <c r="M58" s="1"/>
      <c r="N58" s="1"/>
      <c r="O58" s="2"/>
    </row>
    <row r="59" spans="1:15" hidden="1" x14ac:dyDescent="0.25">
      <c r="A59" s="1"/>
      <c r="B59" s="1"/>
      <c r="C59" s="1"/>
      <c r="D59" s="1"/>
      <c r="E59" s="1"/>
      <c r="F59" s="1" t="s">
        <v>17</v>
      </c>
      <c r="G59" s="4">
        <v>6445.86</v>
      </c>
      <c r="I59" s="1"/>
      <c r="J59" s="1"/>
      <c r="K59" s="1"/>
      <c r="L59" s="1"/>
      <c r="M59" s="1"/>
      <c r="N59" s="1"/>
      <c r="O59" s="4"/>
    </row>
    <row r="60" spans="1:15" x14ac:dyDescent="0.25">
      <c r="A60" s="1"/>
      <c r="B60" s="1"/>
      <c r="C60" s="1"/>
      <c r="D60" s="1"/>
      <c r="E60" s="1" t="s">
        <v>18</v>
      </c>
      <c r="F60" s="1"/>
      <c r="G60" s="4">
        <f>ROUND(SUM(G57:G59),5)</f>
        <v>918910.56</v>
      </c>
      <c r="I60" s="1"/>
      <c r="J60" s="1"/>
      <c r="K60" s="1"/>
      <c r="L60" s="1"/>
      <c r="N60" s="1"/>
      <c r="O60" s="4"/>
    </row>
    <row r="61" spans="1:15" hidden="1" x14ac:dyDescent="0.25">
      <c r="A61" s="1"/>
      <c r="B61" s="1"/>
      <c r="C61" s="1"/>
      <c r="D61" s="1" t="s">
        <v>19</v>
      </c>
      <c r="E61" s="1"/>
      <c r="F61" s="1"/>
      <c r="G61" s="4">
        <f>ROUND(SUM(G46:G47)+G52+G56+G60,5)</f>
        <v>1431594.24</v>
      </c>
      <c r="I61" s="1"/>
      <c r="J61" s="1"/>
      <c r="K61" s="1"/>
      <c r="L61" s="1"/>
      <c r="M61" s="1"/>
      <c r="N61" s="1"/>
      <c r="O61" s="4"/>
    </row>
    <row r="62" spans="1:15" ht="15.75" thickBot="1" x14ac:dyDescent="0.3">
      <c r="A62" s="1"/>
      <c r="B62" s="1"/>
      <c r="C62" s="1" t="s">
        <v>20</v>
      </c>
      <c r="D62" s="1"/>
      <c r="E62" s="1"/>
      <c r="F62" s="1"/>
      <c r="G62" s="17">
        <f>ROUND(G45+G61,5)</f>
        <v>1431594.24</v>
      </c>
      <c r="I62" s="1"/>
      <c r="J62" s="1"/>
      <c r="K62" s="1" t="s">
        <v>44</v>
      </c>
      <c r="L62" s="1"/>
      <c r="M62" s="1"/>
      <c r="N62" s="1"/>
      <c r="O62" s="17">
        <f>SUM(O45:O56)</f>
        <v>382942.64</v>
      </c>
    </row>
    <row r="63" spans="1:15" ht="15.75" hidden="1" thickTop="1" x14ac:dyDescent="0.25">
      <c r="A63" s="1"/>
      <c r="B63" s="1"/>
      <c r="C63" s="1" t="s">
        <v>21</v>
      </c>
      <c r="D63" s="1"/>
      <c r="E63" s="1"/>
      <c r="F63" s="1"/>
      <c r="G63" s="4"/>
      <c r="I63" s="1"/>
      <c r="J63" s="1"/>
      <c r="K63" s="1"/>
      <c r="L63" s="1"/>
      <c r="M63" s="1"/>
      <c r="N63" s="1"/>
      <c r="O63" s="4"/>
    </row>
    <row r="64" spans="1:15" hidden="1" x14ac:dyDescent="0.25">
      <c r="A64" s="1"/>
      <c r="B64" s="1"/>
      <c r="C64" s="1"/>
      <c r="D64" s="1" t="s">
        <v>22</v>
      </c>
      <c r="E64" s="1"/>
      <c r="F64" s="1"/>
      <c r="G64" s="4"/>
      <c r="I64" s="1"/>
      <c r="J64" s="1"/>
      <c r="K64" s="1"/>
      <c r="L64" s="1"/>
      <c r="M64" s="1"/>
      <c r="N64" s="1"/>
      <c r="O64" s="4"/>
    </row>
    <row r="65" spans="1:15" hidden="1" x14ac:dyDescent="0.25">
      <c r="A65" s="1"/>
      <c r="B65" s="1"/>
      <c r="C65" s="1"/>
      <c r="D65" s="1"/>
      <c r="E65" s="1" t="s">
        <v>23</v>
      </c>
      <c r="F65" s="1"/>
      <c r="G65" s="4"/>
      <c r="I65" s="1"/>
      <c r="J65" s="1"/>
      <c r="K65" s="1"/>
      <c r="L65" s="1"/>
      <c r="M65" s="1"/>
      <c r="N65" s="1"/>
      <c r="O65" s="4"/>
    </row>
    <row r="66" spans="1:15" hidden="1" x14ac:dyDescent="0.25">
      <c r="A66" s="1"/>
      <c r="B66" s="1"/>
      <c r="C66" s="1"/>
      <c r="D66" s="1"/>
      <c r="E66" s="1"/>
      <c r="F66" s="1" t="s">
        <v>24</v>
      </c>
      <c r="G66" s="4">
        <v>21627</v>
      </c>
      <c r="I66" s="1"/>
      <c r="J66" s="1"/>
      <c r="K66" s="1"/>
      <c r="L66" s="1"/>
      <c r="M66" s="1"/>
      <c r="N66" s="1"/>
      <c r="O66" s="4"/>
    </row>
    <row r="67" spans="1:15" hidden="1" x14ac:dyDescent="0.25">
      <c r="A67" s="1"/>
      <c r="B67" s="1"/>
      <c r="C67" s="1"/>
      <c r="D67" s="1"/>
      <c r="E67" s="1" t="s">
        <v>25</v>
      </c>
      <c r="F67" s="1"/>
      <c r="G67" s="4">
        <f>ROUND(SUM(G65:G66),5)</f>
        <v>21627</v>
      </c>
      <c r="I67" s="1"/>
      <c r="J67" s="1"/>
      <c r="K67" s="1"/>
      <c r="L67" s="1"/>
      <c r="M67" s="1"/>
      <c r="N67" s="1"/>
      <c r="O67" s="4"/>
    </row>
    <row r="68" spans="1:15" hidden="1" x14ac:dyDescent="0.25">
      <c r="A68" s="1"/>
      <c r="B68" s="1"/>
      <c r="C68" s="1"/>
      <c r="D68" s="1" t="s">
        <v>26</v>
      </c>
      <c r="E68" s="1"/>
      <c r="F68" s="1"/>
      <c r="G68" s="4">
        <f>ROUND(G64+G67,5)</f>
        <v>21627</v>
      </c>
      <c r="I68" s="1"/>
      <c r="J68" s="1"/>
      <c r="K68" s="1"/>
      <c r="L68" s="1"/>
      <c r="M68" s="1"/>
      <c r="N68" s="1"/>
      <c r="O68" s="4"/>
    </row>
    <row r="69" spans="1:15" ht="15.75" thickTop="1" x14ac:dyDescent="0.25">
      <c r="A69" s="1"/>
      <c r="B69" s="1"/>
      <c r="C69" s="1" t="s">
        <v>27</v>
      </c>
      <c r="D69" s="1"/>
      <c r="E69" s="1"/>
      <c r="F69" s="1"/>
      <c r="G69" s="4">
        <f>ROUND(G63+G68,5)</f>
        <v>21627</v>
      </c>
      <c r="I69" s="1"/>
      <c r="J69" s="1"/>
      <c r="K69" s="1" t="s">
        <v>45</v>
      </c>
      <c r="L69" s="1"/>
      <c r="M69" s="1"/>
      <c r="N69" s="1"/>
      <c r="O69" s="4"/>
    </row>
    <row r="70" spans="1:15" ht="15.75" thickBot="1" x14ac:dyDescent="0.3">
      <c r="A70" s="1"/>
      <c r="B70" s="1" t="s">
        <v>28</v>
      </c>
      <c r="C70" s="1"/>
      <c r="D70" s="1"/>
      <c r="E70" s="1"/>
      <c r="F70" s="1"/>
      <c r="G70" s="17">
        <f>ROUND(G44+G62+G69,5)</f>
        <v>1453221.24</v>
      </c>
      <c r="I70" s="1"/>
      <c r="J70" s="1"/>
      <c r="K70" s="1"/>
      <c r="L70" s="1" t="s">
        <v>46</v>
      </c>
      <c r="M70" s="1"/>
      <c r="N70" s="1"/>
      <c r="O70" s="4">
        <v>298885.32</v>
      </c>
    </row>
    <row r="71" spans="1:15" ht="15.75" hidden="1" thickTop="1" x14ac:dyDescent="0.25">
      <c r="A71" s="1"/>
      <c r="B71" s="1" t="s">
        <v>29</v>
      </c>
      <c r="C71" s="1"/>
      <c r="D71" s="1"/>
      <c r="E71" s="1"/>
      <c r="F71" s="1"/>
      <c r="G71" s="2"/>
      <c r="I71" s="1"/>
      <c r="J71" s="1" t="s">
        <v>29</v>
      </c>
      <c r="K71" s="1"/>
      <c r="L71" s="1"/>
      <c r="M71" s="1"/>
      <c r="N71" s="1"/>
      <c r="O71" s="4"/>
    </row>
    <row r="72" spans="1:15" hidden="1" x14ac:dyDescent="0.25">
      <c r="A72" s="1"/>
      <c r="B72" s="1"/>
      <c r="C72" s="1" t="s">
        <v>30</v>
      </c>
      <c r="D72" s="1"/>
      <c r="E72" s="1"/>
      <c r="F72" s="1"/>
      <c r="G72" s="2"/>
      <c r="I72" s="1"/>
      <c r="J72" s="1"/>
      <c r="K72" s="1"/>
      <c r="L72" s="1"/>
      <c r="M72" s="1"/>
      <c r="N72" s="1"/>
      <c r="O72" s="4"/>
    </row>
    <row r="73" spans="1:15" hidden="1" x14ac:dyDescent="0.25">
      <c r="A73" s="1"/>
      <c r="B73" s="1"/>
      <c r="C73" s="1"/>
      <c r="D73" s="1" t="s">
        <v>31</v>
      </c>
      <c r="E73" s="1"/>
      <c r="F73" s="1"/>
      <c r="G73" s="2">
        <v>22169.99</v>
      </c>
      <c r="I73" s="1"/>
      <c r="J73" s="1"/>
      <c r="K73" s="1"/>
      <c r="L73" s="1"/>
      <c r="M73" s="1"/>
      <c r="N73" s="1"/>
      <c r="O73" s="4"/>
    </row>
    <row r="74" spans="1:15" hidden="1" x14ac:dyDescent="0.25">
      <c r="A74" s="1"/>
      <c r="B74" s="1"/>
      <c r="C74" s="1"/>
      <c r="D74" s="1" t="s">
        <v>32</v>
      </c>
      <c r="E74" s="1"/>
      <c r="F74" s="1"/>
      <c r="G74" s="2">
        <v>25402.7</v>
      </c>
      <c r="I74" s="1"/>
      <c r="J74" s="1"/>
      <c r="K74" s="1"/>
      <c r="L74" s="1"/>
      <c r="M74" s="1"/>
      <c r="N74" s="1"/>
      <c r="O74" s="4"/>
    </row>
    <row r="75" spans="1:15" ht="15.75" hidden="1" thickBot="1" x14ac:dyDescent="0.3">
      <c r="A75" s="1"/>
      <c r="B75" s="1"/>
      <c r="C75" s="1"/>
      <c r="D75" s="1" t="s">
        <v>33</v>
      </c>
      <c r="E75" s="1"/>
      <c r="F75" s="1"/>
      <c r="G75" s="4">
        <v>-46538.22</v>
      </c>
      <c r="I75" s="1"/>
      <c r="J75" s="1"/>
      <c r="K75" s="1"/>
      <c r="L75" s="1"/>
      <c r="M75" s="1"/>
      <c r="N75" s="1"/>
      <c r="O75" s="4"/>
    </row>
    <row r="76" spans="1:15" ht="15.75" thickTop="1" x14ac:dyDescent="0.25">
      <c r="A76" s="1"/>
      <c r="B76" s="1"/>
      <c r="C76" s="1" t="s">
        <v>34</v>
      </c>
      <c r="D76" s="1"/>
      <c r="E76" s="1"/>
      <c r="F76" s="1"/>
      <c r="G76" s="5">
        <f>ROUND(SUM(G72:G75),5)</f>
        <v>1034.47</v>
      </c>
      <c r="I76" s="1"/>
      <c r="J76" s="1"/>
      <c r="K76" s="1" t="s">
        <v>48</v>
      </c>
      <c r="L76" s="1" t="s">
        <v>47</v>
      </c>
      <c r="M76" s="1"/>
      <c r="N76" s="1"/>
      <c r="O76" s="18">
        <v>772327.75</v>
      </c>
    </row>
    <row r="77" spans="1:15" x14ac:dyDescent="0.25">
      <c r="A77" s="1"/>
      <c r="B77" s="1"/>
      <c r="C77" s="1"/>
      <c r="D77" s="1"/>
      <c r="E77" s="1"/>
      <c r="F77" s="1"/>
      <c r="G77" s="4"/>
      <c r="I77" s="1"/>
      <c r="K77" s="1" t="s">
        <v>48</v>
      </c>
      <c r="L77" s="1"/>
      <c r="M77" s="1"/>
      <c r="N77" s="1"/>
      <c r="O77" s="4">
        <v>1071313.07</v>
      </c>
    </row>
    <row r="78" spans="1:15" ht="15.75" thickBot="1" x14ac:dyDescent="0.3">
      <c r="A78" s="1" t="s">
        <v>36</v>
      </c>
      <c r="B78" s="1"/>
      <c r="C78" s="1"/>
      <c r="D78" s="1"/>
      <c r="E78" s="1"/>
      <c r="F78" s="1"/>
      <c r="G78" s="19">
        <v>1454255.71</v>
      </c>
      <c r="H78" s="7"/>
      <c r="I78" s="1"/>
      <c r="J78" s="1" t="s">
        <v>49</v>
      </c>
      <c r="K78" s="1"/>
      <c r="L78" s="1"/>
      <c r="M78" s="1"/>
      <c r="N78" s="1"/>
      <c r="O78" s="19">
        <v>1454255.71</v>
      </c>
    </row>
    <row r="79" spans="1:15" ht="15.75" thickTop="1" x14ac:dyDescent="0.25"/>
  </sheetData>
  <pageMargins left="0.7" right="0.7" top="0.75" bottom="0.75" header="0.1" footer="0.3"/>
  <pageSetup orientation="landscape" r:id="rId1"/>
  <headerFooter>
    <oddHeader>&amp;C&amp;"Arial,Bold"&amp;12 Cultural Council of Greater Jacksonville, Inc.
&amp;14 Statement of Financial Position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Cedric Lewis</cp:lastModifiedBy>
  <cp:lastPrinted>2020-02-26T21:04:19Z</cp:lastPrinted>
  <dcterms:created xsi:type="dcterms:W3CDTF">2020-02-26T16:35:43Z</dcterms:created>
  <dcterms:modified xsi:type="dcterms:W3CDTF">2020-02-26T21:06:18Z</dcterms:modified>
</cp:coreProperties>
</file>